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淳裕\Documents\"/>
    </mc:Choice>
  </mc:AlternateContent>
  <bookViews>
    <workbookView activeTab="0" windowHeight="5745" windowWidth="14400" xWindow="0" yWindow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<sst xmlns="http://schemas.openxmlformats.org/spreadsheetml/2006/main" count="396" uniqueCount="196">
  <si>
    <r>
      <t>Name</t>
    </r>
    <phoneticPr fontId="1"/>
  </si>
  <si>
    <r>
      <t>Areal Refuelling</t>
    </r>
    <phoneticPr fontId="1"/>
  </si>
  <si>
    <r>
      <t>Armour</t>
    </r>
    <phoneticPr fontId="1"/>
  </si>
  <si>
    <r>
      <t>Twin Engine</t>
    </r>
    <phoneticPr fontId="1"/>
  </si>
  <si>
    <r>
      <t>A-4 SkyHawk</t>
    </r>
    <phoneticPr fontId="1"/>
  </si>
  <si>
    <r>
      <t>A-6 Intruder</t>
    </r>
    <phoneticPr fontId="1"/>
  </si>
  <si>
    <r>
      <t>A-7 Corsair</t>
    </r>
    <phoneticPr fontId="1"/>
  </si>
  <si>
    <r>
      <t>F/A-18 Hornet</t>
    </r>
    <phoneticPr fontId="1"/>
  </si>
  <si>
    <r>
      <t>F/A-18 SuperHornet</t>
    </r>
    <phoneticPr fontId="1"/>
  </si>
  <si>
    <r>
      <t>PANAVIA Tornado</t>
    </r>
    <phoneticPr fontId="1"/>
  </si>
  <si>
    <r>
      <t>SEPECAT Jaguar</t>
    </r>
    <phoneticPr fontId="1"/>
  </si>
  <si>
    <r>
      <t>BAE Hawk</t>
    </r>
    <phoneticPr fontId="1"/>
  </si>
  <si>
    <r>
      <t>Alphajet</t>
    </r>
    <phoneticPr fontId="1"/>
  </si>
  <si>
    <r>
      <t>AMX</t>
    </r>
    <phoneticPr fontId="1"/>
  </si>
  <si>
    <r>
      <t>SU-24 Fencer</t>
    </r>
    <phoneticPr fontId="1"/>
  </si>
  <si>
    <r>
      <t>SU-34 Fullback</t>
    </r>
    <phoneticPr fontId="1"/>
  </si>
  <si>
    <r>
      <t>EMB 314 SuperTucano</t>
    </r>
    <phoneticPr fontId="1"/>
  </si>
  <si>
    <r>
      <t>3,200km</t>
    </r>
    <phoneticPr fontId="1"/>
  </si>
  <si>
    <r>
      <t>Hardpoints</t>
    </r>
    <phoneticPr fontId="1"/>
  </si>
  <si>
    <r>
      <t>Douglas</t>
    </r>
    <phoneticPr fontId="1"/>
  </si>
  <si>
    <r>
      <t>Carrier</t>
    </r>
    <phoneticPr fontId="1"/>
  </si>
  <si>
    <r>
      <t xml:space="preserve">Nuclear Attack </t>
    </r>
    <phoneticPr fontId="1"/>
  </si>
  <si>
    <r>
      <t>Ferry Range</t>
    </r>
    <phoneticPr fontId="1"/>
  </si>
  <si>
    <r>
      <t>Cruising  Speed</t>
    </r>
    <phoneticPr fontId="1"/>
  </si>
  <si>
    <r>
      <t>5,133km</t>
    </r>
    <phoneticPr fontId="1"/>
  </si>
  <si>
    <r>
      <t>5,310km</t>
    </r>
    <phoneticPr fontId="1"/>
  </si>
  <si>
    <r>
      <t>Night</t>
    </r>
    <phoneticPr fontId="1"/>
  </si>
  <si>
    <r>
      <t>Supersonic</t>
    </r>
    <phoneticPr fontId="1"/>
  </si>
  <si>
    <r>
      <t>Rough Field</t>
    </r>
    <phoneticPr fontId="1"/>
  </si>
  <si>
    <r>
      <t>All Weather</t>
    </r>
    <phoneticPr fontId="1"/>
  </si>
  <si>
    <r>
      <t>3,300km</t>
    </r>
    <phoneticPr fontId="1"/>
  </si>
  <si>
    <r>
      <t>3,330km</t>
    </r>
    <phoneticPr fontId="1"/>
  </si>
  <si>
    <r>
      <t>Built</t>
    </r>
    <phoneticPr fontId="1"/>
  </si>
  <si>
    <r>
      <t>Price</t>
    </r>
    <phoneticPr fontId="1"/>
  </si>
  <si>
    <r>
      <t>3.3m</t>
    </r>
    <phoneticPr fontId="1"/>
  </si>
  <si>
    <r>
      <t>Introduced</t>
    </r>
    <phoneticPr fontId="1"/>
  </si>
  <si>
    <r>
      <t>Last</t>
    </r>
    <phoneticPr fontId="1"/>
  </si>
  <si>
    <r>
      <t>43m</t>
    </r>
    <phoneticPr fontId="1"/>
  </si>
  <si>
    <r>
      <t>2.9m</t>
    </r>
    <phoneticPr fontId="1"/>
  </si>
  <si>
    <r>
      <t>29m</t>
    </r>
    <phoneticPr fontId="1"/>
  </si>
  <si>
    <r>
      <t>98m</t>
    </r>
    <phoneticPr fontId="1"/>
  </si>
  <si>
    <r>
      <t>33m</t>
    </r>
    <phoneticPr fontId="1"/>
  </si>
  <si>
    <r>
      <t>3,890km</t>
    </r>
    <phoneticPr fontId="1"/>
  </si>
  <si>
    <r>
      <t>Payload</t>
    </r>
    <phoneticPr fontId="1"/>
  </si>
  <si>
    <r>
      <t>3,520km</t>
    </r>
    <phoneticPr fontId="1"/>
  </si>
  <si>
    <r>
      <t>8m</t>
    </r>
    <phoneticPr fontId="1"/>
  </si>
  <si>
    <r>
      <t>1000+</t>
    </r>
    <phoneticPr fontId="1"/>
  </si>
  <si>
    <r>
      <t>22.5m</t>
    </r>
    <phoneticPr fontId="1"/>
  </si>
  <si>
    <r>
      <t>3,100km</t>
    </r>
    <phoneticPr fontId="1"/>
  </si>
  <si>
    <r>
      <t>4.5m</t>
    </r>
    <phoneticPr fontId="1"/>
  </si>
  <si>
    <r>
      <t>2,940km</t>
    </r>
    <phoneticPr fontId="1"/>
  </si>
  <si>
    <r>
      <t>16.5m</t>
    </r>
    <phoneticPr fontId="1"/>
  </si>
  <si>
    <r>
      <t>SU-25 Frogfoot</t>
    </r>
    <phoneticPr fontId="1"/>
  </si>
  <si>
    <r>
      <t>A-10 Warthog</t>
    </r>
    <phoneticPr fontId="1"/>
  </si>
  <si>
    <r>
      <t>AC-130</t>
    </r>
    <phoneticPr fontId="1"/>
  </si>
  <si>
    <r>
      <t>Hawker Siddeley Harrier</t>
    </r>
    <phoneticPr fontId="1"/>
  </si>
  <si>
    <r>
      <t>British Aerospace Sea Harrier</t>
    </r>
    <phoneticPr fontId="1"/>
  </si>
  <si>
    <r>
      <t>Sea Harrier</t>
    </r>
    <phoneticPr fontId="1"/>
  </si>
  <si>
    <r>
      <t>AV-8B Harrier II</t>
    </r>
    <phoneticPr fontId="1"/>
  </si>
  <si>
    <r>
      <t>McDonnell Douglas</t>
    </r>
    <phoneticPr fontId="1"/>
  </si>
  <si>
    <r>
      <t>AV-8A Harrier GR1 GR3</t>
    </r>
    <phoneticPr fontId="1"/>
  </si>
  <si>
    <r>
      <t>Harrier GR5 GR7 GR9</t>
    </r>
    <phoneticPr fontId="1"/>
  </si>
  <si>
    <r>
      <t>British Aerospace Harrier II</t>
    </r>
    <phoneticPr fontId="1"/>
  </si>
  <si>
    <r>
      <t>Grumman</t>
    </r>
    <phoneticPr fontId="1"/>
  </si>
  <si>
    <r>
      <t>Vought</t>
    </r>
    <phoneticPr fontId="1"/>
  </si>
  <si>
    <r>
      <t>Fairchild Republic</t>
    </r>
    <phoneticPr fontId="1"/>
  </si>
  <si>
    <r>
      <t>McDonnell Douglas</t>
    </r>
    <phoneticPr fontId="1"/>
  </si>
  <si>
    <r>
      <t>Boeing</t>
    </r>
    <phoneticPr fontId="1"/>
  </si>
  <si>
    <r>
      <t>SEPECAT</t>
    </r>
    <phoneticPr fontId="1"/>
  </si>
  <si>
    <r>
      <t>PANAVIA</t>
    </r>
    <phoneticPr fontId="1"/>
  </si>
  <si>
    <r>
      <t>Company</t>
    </r>
    <phoneticPr fontId="1"/>
  </si>
  <si>
    <r>
      <t>Notes</t>
    </r>
    <phoneticPr fontId="1"/>
  </si>
  <si>
    <r>
      <t>AMX Intenational</t>
    </r>
    <phoneticPr fontId="1"/>
  </si>
  <si>
    <r>
      <t>MiG-27 Flogger</t>
    </r>
    <phoneticPr fontId="1"/>
  </si>
  <si>
    <r>
      <t>OV-10 Bronco</t>
    </r>
    <phoneticPr fontId="1"/>
  </si>
  <si>
    <r>
      <t>Note: This list excludes the F-35 Lightning II, fighter/bombers, and fighters adapted for ground attack use like the F-5 Freedom Fighter and the F-14 Tomcat.</t>
    </r>
    <phoneticPr fontId="1"/>
  </si>
  <si>
    <r>
      <t>4,150km</t>
    </r>
    <phoneticPr fontId="1"/>
  </si>
  <si>
    <r>
      <t>18.8m</t>
    </r>
    <phoneticPr fontId="1"/>
  </si>
  <si>
    <r>
      <t>Production Years</t>
    </r>
    <phoneticPr fontId="1"/>
  </si>
  <si>
    <r>
      <t>Country</t>
    </r>
    <phoneticPr fontId="1"/>
  </si>
  <si>
    <r>
      <t>USA</t>
    </r>
    <phoneticPr fontId="1"/>
  </si>
  <si>
    <r>
      <t>USA</t>
    </r>
    <phoneticPr fontId="1"/>
  </si>
  <si>
    <r>
      <t>USA</t>
    </r>
    <phoneticPr fontId="1"/>
  </si>
  <si>
    <r>
      <t>Britain</t>
    </r>
    <phoneticPr fontId="1"/>
  </si>
  <si>
    <r>
      <t>Brazil</t>
    </r>
    <phoneticPr fontId="1"/>
  </si>
  <si>
    <r>
      <t>Embraer</t>
    </r>
    <phoneticPr fontId="1"/>
  </si>
  <si>
    <r>
      <t>Mikoyan and Gurevich</t>
    </r>
    <phoneticPr fontId="1"/>
  </si>
  <si>
    <r>
      <t>Sukhoi</t>
    </r>
    <phoneticPr fontId="1"/>
  </si>
  <si>
    <r>
      <t>Sukhoi</t>
    </r>
    <phoneticPr fontId="1"/>
  </si>
  <si>
    <r>
      <t>Russia</t>
    </r>
    <phoneticPr fontId="1"/>
  </si>
  <si>
    <r>
      <t>trainer</t>
    </r>
    <phoneticPr fontId="1"/>
  </si>
  <si>
    <r>
      <t>150m</t>
    </r>
    <phoneticPr fontId="1"/>
  </si>
  <si>
    <r>
      <t>5,000km</t>
    </r>
    <phoneticPr fontId="1"/>
  </si>
  <si>
    <r>
      <t>No.</t>
    </r>
    <phoneticPr fontId="1"/>
  </si>
  <si>
    <r>
      <t>Note: This list will be the basis to assign a score to each aircraft.</t>
    </r>
    <phoneticPr fontId="1"/>
  </si>
  <si>
    <r>
      <t>3,340km</t>
    </r>
    <phoneticPr fontId="1"/>
  </si>
  <si>
    <r>
      <t>11.5m</t>
    </r>
    <phoneticPr fontId="1"/>
  </si>
  <si>
    <r>
      <t>200+</t>
    </r>
    <phoneticPr fontId="1"/>
  </si>
  <si>
    <r>
      <t>No</t>
    </r>
    <phoneticPr fontId="1"/>
  </si>
  <si>
    <r>
      <t>No</t>
    </r>
    <phoneticPr fontId="1"/>
  </si>
  <si>
    <r>
      <t>No</t>
    </r>
    <phoneticPr fontId="1"/>
  </si>
  <si>
    <r>
      <t>Yes</t>
    </r>
    <phoneticPr fontId="1"/>
  </si>
  <si>
    <r>
      <t>2,855km</t>
    </r>
    <phoneticPr fontId="1"/>
  </si>
  <si>
    <r>
      <t>North American Rockwell</t>
    </r>
    <phoneticPr fontId="1"/>
  </si>
  <si>
    <r>
      <t>No</t>
    </r>
    <phoneticPr fontId="1"/>
  </si>
  <si>
    <r>
      <t>11m</t>
    </r>
    <phoneticPr fontId="1"/>
  </si>
  <si>
    <r>
      <t>2,300km</t>
    </r>
    <phoneticPr fontId="1"/>
  </si>
  <si>
    <r>
      <t>Yes</t>
    </r>
    <phoneticPr fontId="1"/>
  </si>
  <si>
    <r>
      <t>Yes</t>
    </r>
    <phoneticPr fontId="1"/>
  </si>
  <si>
    <r>
      <t>7m</t>
    </r>
    <phoneticPr fontId="1"/>
  </si>
  <si>
    <r>
      <t>14m</t>
    </r>
    <phoneticPr fontId="1"/>
  </si>
  <si>
    <r>
      <t>Yes</t>
    </r>
    <phoneticPr fontId="1"/>
  </si>
  <si>
    <r>
      <t>28m</t>
    </r>
    <phoneticPr fontId="1"/>
  </si>
  <si>
    <r>
      <t>A-37 Dragonfly</t>
    </r>
    <phoneticPr fontId="1"/>
  </si>
  <si>
    <r>
      <t>COIN</t>
    </r>
    <phoneticPr fontId="1"/>
  </si>
  <si>
    <r>
      <t>COIN</t>
    </r>
    <phoneticPr fontId="1"/>
  </si>
  <si>
    <r>
      <t>CAS</t>
    </r>
    <phoneticPr fontId="1"/>
  </si>
  <si>
    <r>
      <t>CAS</t>
    </r>
    <phoneticPr fontId="1"/>
  </si>
  <si>
    <r>
      <t>USA</t>
    </r>
    <phoneticPr fontId="1"/>
  </si>
  <si>
    <r>
      <t>0.2m</t>
    </r>
    <phoneticPr fontId="1"/>
  </si>
  <si>
    <r>
      <t>Cessna</t>
    </r>
    <phoneticPr fontId="1"/>
  </si>
  <si>
    <r>
      <t>1,480km</t>
    </r>
    <phoneticPr fontId="1"/>
  </si>
  <si>
    <r>
      <t>Britain</t>
    </r>
    <phoneticPr fontId="1"/>
  </si>
  <si>
    <r>
      <t>Britain</t>
    </r>
    <phoneticPr fontId="1"/>
  </si>
  <si>
    <r>
      <t>USA</t>
    </r>
    <phoneticPr fontId="1"/>
  </si>
  <si>
    <r>
      <t>35m</t>
    </r>
    <phoneticPr fontId="1"/>
  </si>
  <si>
    <r>
      <t>25m</t>
    </r>
    <phoneticPr fontId="1"/>
  </si>
  <si>
    <r>
      <t>11m</t>
    </r>
    <phoneticPr fontId="1"/>
  </si>
  <si>
    <r>
      <t>1000+</t>
    </r>
    <phoneticPr fontId="1"/>
  </si>
  <si>
    <r>
      <t>36m</t>
    </r>
    <phoneticPr fontId="1"/>
  </si>
  <si>
    <r>
      <t>2,250km</t>
    </r>
    <phoneticPr fontId="1"/>
  </si>
  <si>
    <r>
      <t>2,775km</t>
    </r>
    <phoneticPr fontId="1"/>
  </si>
  <si>
    <r>
      <t>4000km</t>
    </r>
    <phoneticPr fontId="1"/>
  </si>
  <si>
    <r>
      <t>15m</t>
    </r>
    <phoneticPr fontId="1"/>
  </si>
  <si>
    <r>
      <t>2,500km</t>
    </r>
    <phoneticPr fontId="1"/>
  </si>
  <si>
    <r>
      <t>21m</t>
    </r>
    <phoneticPr fontId="1"/>
  </si>
  <si>
    <r>
      <t>Various</t>
    </r>
    <phoneticPr fontId="1"/>
  </si>
  <si>
    <r>
      <t>Britain / USA</t>
    </r>
    <phoneticPr fontId="1"/>
  </si>
  <si>
    <r>
      <t>Average Harrier</t>
    </r>
    <phoneticPr fontId="1"/>
  </si>
  <si>
    <r>
      <t>Average Harrier</t>
    </r>
    <phoneticPr fontId="1"/>
  </si>
  <si>
    <r>
      <t>3,396km</t>
    </r>
    <phoneticPr fontId="1"/>
  </si>
  <si>
    <r>
      <t>Points</t>
    </r>
    <phoneticPr fontId="1"/>
  </si>
  <si>
    <r>
      <t>Ferry Range</t>
    </r>
    <phoneticPr fontId="1"/>
  </si>
  <si>
    <r>
      <t>Payload</t>
    </r>
    <phoneticPr fontId="1"/>
  </si>
  <si>
    <r>
      <t>Cruising Speed</t>
    </r>
    <phoneticPr fontId="1"/>
  </si>
  <si>
    <r>
      <t>Total Points</t>
    </r>
    <phoneticPr fontId="1"/>
  </si>
  <si>
    <r>
      <t>SUPERSONIC</t>
    </r>
    <phoneticPr fontId="1"/>
  </si>
  <si>
    <r>
      <t>AVERAGING HARRIERS</t>
    </r>
    <phoneticPr fontId="1"/>
  </si>
  <si>
    <r>
      <t>POINTS OBTAINED</t>
    </r>
    <phoneticPr fontId="1"/>
  </si>
  <si>
    <r>
      <t>Internal Fuel Tank Usability at Max WP (%)</t>
    </r>
    <phoneticPr fontId="1"/>
  </si>
  <si>
    <r>
      <t>Empty Weight (kg)</t>
    </r>
    <phoneticPr fontId="1"/>
  </si>
  <si>
    <r>
      <t>Weapons Payload (kg)</t>
    </r>
    <phoneticPr fontId="1"/>
  </si>
  <si>
    <r>
      <t>EW+WP (kg)</t>
    </r>
    <phoneticPr fontId="1"/>
  </si>
  <si>
    <r>
      <t>Max Take-off Weight (kg)</t>
    </r>
    <phoneticPr fontId="1"/>
  </si>
  <si>
    <r>
      <t>MTW minus EW+WP (kg)</t>
    </r>
    <phoneticPr fontId="1"/>
  </si>
  <si>
    <r>
      <t>Internal Fuel Capacity (kg)</t>
    </r>
    <phoneticPr fontId="1"/>
  </si>
  <si>
    <r>
      <t>Cruising  Speed (km/h)</t>
    </r>
    <phoneticPr fontId="1"/>
  </si>
  <si>
    <r>
      <t>Ferry Range (km)</t>
    </r>
    <phoneticPr fontId="1"/>
  </si>
  <si>
    <r>
      <t>Internal Fuel Tank Usability Score</t>
    </r>
    <phoneticPr fontId="1"/>
  </si>
  <si>
    <r>
      <t>Yes No Score</t>
    </r>
    <phoneticPr fontId="1"/>
  </si>
  <si>
    <r>
      <t>COIN</t>
    </r>
    <phoneticPr fontId="1"/>
  </si>
  <si>
    <r>
      <t>COIN</t>
    </r>
    <phoneticPr fontId="1"/>
  </si>
  <si>
    <r>
      <t>Notes</t>
    </r>
    <phoneticPr fontId="1"/>
  </si>
  <si>
    <r>
      <t>Score W/ Y/N Points</t>
    </r>
    <phoneticPr fontId="1"/>
  </si>
  <si>
    <r>
      <t>Score W/O Y/N Points</t>
    </r>
    <phoneticPr fontId="1"/>
  </si>
  <si>
    <r>
      <t>Yes/No Points</t>
    </r>
    <phoneticPr fontId="1"/>
  </si>
  <si>
    <r>
      <t>FERRY RANGE / PAYOLAD / CRUISING SPEED SCORE BOARD</t>
    </r>
    <phoneticPr fontId="1"/>
  </si>
  <si>
    <r>
      <t>COIN</t>
    </r>
    <phoneticPr fontId="1"/>
  </si>
  <si>
    <r>
      <t>COIN</t>
    </r>
    <phoneticPr fontId="1"/>
  </si>
  <si>
    <r>
      <t>COIN</t>
    </r>
    <phoneticPr fontId="1"/>
  </si>
  <si>
    <r>
      <t>CAS</t>
    </r>
    <phoneticPr fontId="1"/>
  </si>
  <si>
    <r>
      <t>CAS</t>
    </r>
    <phoneticPr fontId="1"/>
  </si>
  <si>
    <r>
      <t>CAS</t>
    </r>
    <phoneticPr fontId="1"/>
  </si>
  <si>
    <r>
      <t>SUPERSONIC</t>
    </r>
    <phoneticPr fontId="1"/>
  </si>
  <si>
    <r>
      <t>SUPERSONIC</t>
    </r>
    <phoneticPr fontId="1"/>
  </si>
  <si>
    <r>
      <t>SUPERSONIC</t>
    </r>
    <phoneticPr fontId="1"/>
  </si>
  <si>
    <r>
      <t>Note: This list includes Counter Insurgency aircraft: A-37 Dragonfly, OV-10 Bronco, and EMB 314 SuperTucano</t>
    </r>
    <phoneticPr fontId="1"/>
  </si>
  <si>
    <r>
      <t>Note: This list includes Close Air Support aircraft: AC-130, A-10 Warthog, and SU-25 Frogfoot.</t>
    </r>
    <phoneticPr fontId="1"/>
  </si>
  <si>
    <r>
      <t>SCORE W/O Y/N POINTS</t>
    </r>
    <phoneticPr fontId="1"/>
  </si>
  <si>
    <r>
      <t>FINAL SCORE (W/ Y/N POINTS)</t>
    </r>
    <phoneticPr fontId="1"/>
  </si>
  <si>
    <r>
      <t>Note: Data on the four main types of Harriers were averaged out or added. Details at the bottom of the page.</t>
    </r>
    <phoneticPr fontId="1"/>
  </si>
  <si>
    <r>
      <t>SUPERSONIC</t>
    </r>
    <phoneticPr fontId="1"/>
  </si>
  <si>
    <r>
      <t>SUPERSONIC</t>
    </r>
    <phoneticPr fontId="1"/>
  </si>
  <si>
    <r>
      <t>SUPERSONIC</t>
    </r>
    <phoneticPr fontId="1"/>
  </si>
  <si>
    <r>
      <t>trainer</t>
    </r>
    <phoneticPr fontId="1"/>
  </si>
  <si>
    <r>
      <t>trainer</t>
    </r>
    <phoneticPr fontId="1"/>
  </si>
  <si>
    <r>
      <t>trainer, light attack</t>
    </r>
    <phoneticPr fontId="1"/>
  </si>
  <si>
    <r>
      <t>trainer, light attack</t>
    </r>
    <phoneticPr fontId="1"/>
  </si>
  <si>
    <r>
      <t>Britain, USA</t>
    </r>
    <phoneticPr fontId="1"/>
  </si>
  <si>
    <r>
      <t>Dassault, Dornier</t>
    </r>
    <phoneticPr fontId="1"/>
  </si>
  <si>
    <r>
      <t>British Aerospace, BAE Systems</t>
    </r>
    <phoneticPr fontId="1"/>
  </si>
  <si>
    <r>
      <t>Lockheed, Boeing</t>
    </r>
    <phoneticPr fontId="1"/>
  </si>
  <si>
    <r>
      <t>Italy, Brazil</t>
    </r>
    <phoneticPr fontId="1"/>
  </si>
  <si>
    <r>
      <t>Britain, France</t>
    </r>
    <phoneticPr fontId="1"/>
  </si>
  <si>
    <r>
      <t>Germany, France</t>
    </r>
    <phoneticPr fontId="1"/>
  </si>
  <si>
    <r>
      <t>Britain, Germany, Italy</t>
    </r>
    <phoneticPr fontId="1"/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</si>
</sst>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count="2" mc:Ignorable="x14ac x16r2">
  <numFmts count="9">
    <numFmt numFmtId="5" formatCode="&quot;$&quot;#,##0_);(&quot;$&quot;#,##0)"/>
    <numFmt numFmtId="6" formatCode="&quot;¥&quot;#,##0;[Red]&quot;¥&quot;\-#,##0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6" formatCode="#,##0_ "/>
  </numFmts>
  <fonts count="6">
    <font>
      <name val="游ゴシック"/>
      <charset val="128"/>
      <family val="2"/>
      <color rgb="FF000000"/>
      <sz val="11"/>
      <scheme val="minor"/>
    </font>
    <font>
      <name val="游ゴシック"/>
      <charset val="128"/>
      <family val="2"/>
      <color rgb="FF000000"/>
      <sz val="6"/>
      <scheme val="minor"/>
    </font>
    <font>
      <name val="游ゴシック"/>
      <charset val="128"/>
      <family val="2"/>
      <color rgb="FF000000"/>
      <sz val="11"/>
      <scheme val="minor"/>
    </font>
    <font>
      <name val="游ゴシック"/>
      <charset val="128"/>
      <family val="3"/>
      <b/>
      <color rgb="FF000000"/>
      <sz val="11"/>
      <scheme val="minor"/>
    </font>
    <font>
      <name val="游ゴシック"/>
      <charset val="128"/>
      <family val="3"/>
      <color rgb="FF000000"/>
      <sz val="11"/>
      <scheme val="minor"/>
    </font>
    <font>
      <name val="游ゴシック"/>
      <charset val="128"/>
      <family val="3"/>
      <b/>
      <color rgb="FFFFFFFF"/>
      <sz val="1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7D31"/>
        <bgColor theme="5"/>
      </patternFill>
    </fill>
    <fill>
      <patternFill patternType="solid">
        <fgColor rgb="FFFBE4D5"/>
        <bgColor theme="5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7CAAC"/>
        <bgColor theme="5" tint="0.79998168889431442"/>
      </patternFill>
    </fill>
  </fills>
  <borders count="14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thin"/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thin"/>
      <diagonal style="none">
        <color rgb="FF000000"/>
      </diagonal>
    </border>
  </borders>
  <cellStyleXfs count="2">
    <xf numFmtId="0" fontId="0" fillId="0" borderId="0" xfId="0" applyAlignment="1">
      <alignment vertical="center"/>
    </xf>
    <xf numFmtId="6" fontId="2" fillId="0" borderId="0" xfId="0" applyNumberFormat="1" applyFont="1" applyAlignment="1">
      <alignment vertical="center"/>
    </xf>
  </cellStyleXfs>
  <cellXfs count="91">
    <xf numFmtId="0" fontId="0" fillId="0" borderId="0" xfId="0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5" borderId="1" xfId="0" applyNumberFormat="1" applyFont="1" applyFill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6" borderId="0" xfId="0" applyNumberFormat="1" applyFont="1" applyFill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176" fontId="5" fillId="4" borderId="12" xfId="0" applyNumberFormat="1" applyFont="1" applyFill="1" applyBorder="1" applyAlignment="1">
      <alignment horizontal="center" vertical="center"/>
    </xf>
    <xf numFmtId="176" fontId="0" fillId="7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left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0" fillId="8" borderId="1" xfId="0" applyNumberFormat="1" applyFill="1" applyBorder="1" applyAlignment="1">
      <alignment horizontal="center" vertical="center"/>
    </xf>
    <xf numFmtId="176" fontId="0" fillId="9" borderId="1" xfId="0" applyNumberForma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9" borderId="2" xfId="0" applyNumberFormat="1" applyFont="1" applyFill="1" applyBorder="1" applyAlignment="1">
      <alignment horizontal="center" vertical="center"/>
    </xf>
    <xf numFmtId="176" fontId="0" fillId="8" borderId="3" xfId="0" applyNumberFormat="1" applyFill="1" applyBorder="1" applyAlignment="1">
      <alignment horizontal="center" vertical="center"/>
    </xf>
    <xf numFmtId="176" fontId="4" fillId="8" borderId="2" xfId="0" applyNumberFormat="1" applyFont="1" applyFill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176" fontId="4" fillId="9" borderId="7" xfId="0" applyNumberFormat="1" applyFont="1" applyFill="1" applyBorder="1" applyAlignment="1">
      <alignment horizontal="center" vertical="center"/>
    </xf>
    <xf numFmtId="176" fontId="0" fillId="8" borderId="8" xfId="0" applyNumberFormat="1" applyFill="1" applyBorder="1" applyAlignment="1">
      <alignment horizontal="center" vertical="center"/>
    </xf>
    <xf numFmtId="176" fontId="0" fillId="8" borderId="9" xfId="0" applyNumberForma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8" borderId="5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5" tint="0.59999389629810485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5" tint="0.5999938962981048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numFmt numFmtId="176" formatCode="#,##0_ "/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5" tint="0.5999938962981048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numFmt numFmtId="176" formatCode="#,##0_ "/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5" tint="0.59999389629810485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ill>
        <patternFill>
          <bgColor theme="5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numFmt numFmtId="176" formatCode="#,##0_ "/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none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fill>
        <patternFill patternType="solid"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5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numFmt numFmtId="176" formatCode="#,##0_ "/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#,##0_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ables/table1.xml><?xml version="1.0" encoding="utf-8"?>
<table xmlns="http://schemas.openxmlformats.org/spreadsheetml/2006/main" id="5" name="テーブル5" displayName="テーブル5" ref="A1:AE20" totalsRowShown="0" headerRowDxfId="81" headerRowBorderDxfId="80" tableBorderDxfId="79" headerRowCellStyle="通貨">
  <autoFilter ref="A1:AE20"/>
  <sortState ref="A2:AE21">
    <sortCondition ref="Z1:Z21"/>
  </sortState>
  <tableColumns count="31">
    <tableColumn id="1" name="No." dataDxfId="78" dataCellStyle="通貨"/>
    <tableColumn id="2" name="Name" dataDxfId="77" dataCellStyle="通貨"/>
    <tableColumn id="3" name="Ferry Range (km)" dataDxfId="76" dataCellStyle="通貨"/>
    <tableColumn id="4" name="Empty Weight (kg)" dataDxfId="75" dataCellStyle="通貨"/>
    <tableColumn id="5" name="Weapons Payload (kg)" dataDxfId="74" dataCellStyle="通貨"/>
    <tableColumn id="6" name="EW+WP (kg)" dataDxfId="73" dataCellStyle="通貨">
      <calculatedColumnFormula>D2+E2</calculatedColumnFormula>
    </tableColumn>
    <tableColumn id="7" name="Max Take-off Weight (kg)" dataDxfId="72" dataCellStyle="通貨"/>
    <tableColumn id="8" name="MTW minus EW+WP (kg)" dataDxfId="71" dataCellStyle="通貨">
      <calculatedColumnFormula>G2-F2</calculatedColumnFormula>
    </tableColumn>
    <tableColumn id="9" name="Internal Fuel Capacity (kg)" dataDxfId="70" dataCellStyle="通貨"/>
    <tableColumn id="10" name="Internal Fuel Tank Usability at Max WP (%)" dataDxfId="69" dataCellStyle="通貨"/>
    <tableColumn id="11" name="Cruising  Speed (km/h)" dataDxfId="68" dataCellStyle="通貨"/>
    <tableColumn id="12" name="Hardpoints" dataDxfId="67" dataCellStyle="通貨"/>
    <tableColumn id="13" name="Twin Engine" dataDxfId="66" dataCellStyle="通貨"/>
    <tableColumn id="14" name="Carrier" dataDxfId="65" dataCellStyle="通貨"/>
    <tableColumn id="15" name="Rough Field" dataDxfId="64" dataCellStyle="通貨"/>
    <tableColumn id="16" name="Supersonic" dataDxfId="63" dataCellStyle="通貨"/>
    <tableColumn id="17" name="Night" dataDxfId="62" dataCellStyle="通貨"/>
    <tableColumn id="18" name="All Weather" dataDxfId="61" dataCellStyle="通貨"/>
    <tableColumn id="19" name="Nuclear Attack " dataDxfId="60" dataCellStyle="通貨"/>
    <tableColumn id="20" name="Areal Refuelling" dataDxfId="59" dataCellStyle="通貨"/>
    <tableColumn id="21" name="Armour" dataDxfId="58" dataCellStyle="通貨"/>
    <tableColumn id="22" name="Internal Fuel Tank Usability Score" dataDxfId="57" dataCellStyle="通貨"/>
    <tableColumn id="31" name="Yes No Score" dataDxfId="56" dataCellStyle="通貨"/>
    <tableColumn id="23" name="Built" dataDxfId="55" dataCellStyle="通貨"/>
    <tableColumn id="24" name="Price" dataDxfId="54" dataCellStyle="通貨"/>
    <tableColumn id="25" name="Introduced" dataDxfId="53" dataCellStyle="通貨"/>
    <tableColumn id="26" name="Last" dataDxfId="52" dataCellStyle="通貨"/>
    <tableColumn id="27" name="Production Years" dataDxfId="51" dataCellStyle="通貨">
      <calculatedColumnFormula>AA2-Z2</calculatedColumnFormula>
    </tableColumn>
    <tableColumn id="28" name="Company" dataDxfId="50" dataCellStyle="通貨"/>
    <tableColumn id="29" name="Country" dataDxfId="49" dataCellStyle="通貨"/>
    <tableColumn id="30" name="Notes" dataDxfId="48" dataCellStyle="通貨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3" name="テーブル3" displayName="テーブル3" ref="B30:D50" totalsRowShown="0" headerRowDxfId="47" dataDxfId="45" headerRowBorderDxfId="46" tableBorderDxfId="44" totalsRowBorderDxfId="43" headerRowCellStyle="通貨">
  <autoFilter ref="B30:D50"/>
  <sortState ref="B31:C50">
    <sortCondition descending="1" ref="C30:C50"/>
  </sortState>
  <tableColumns count="3">
    <tableColumn id="1" name="Name" dataDxfId="42" dataCellStyle="通貨"/>
    <tableColumn id="2" name="Ferry Range" dataDxfId="41" dataCellStyle="通貨"/>
    <tableColumn id="3" name="Points" dataDxfId="40" dataCellStyle="通貨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4" name="テーブル4" displayName="テーブル4" ref="E30:G50" totalsRowShown="0" headerRowDxfId="39" dataDxfId="37" headerRowBorderDxfId="38" tableBorderDxfId="36" headerRowCellStyle="通貨">
  <autoFilter ref="E30:G50"/>
  <tableColumns count="3">
    <tableColumn id="1" name="Name" dataDxfId="35"/>
    <tableColumn id="2" name="Payload" dataDxfId="34"/>
    <tableColumn id="3" name="Points" dataDxfId="33" dataCellStyle="通貨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6" name="テーブル6" displayName="テーブル6" ref="H30:I50" totalsRowShown="0" headerRowDxfId="32" dataDxfId="30" headerRowBorderDxfId="31" tableBorderDxfId="29" totalsRowBorderDxfId="28" headerRowCellStyle="通貨">
  <autoFilter ref="H30:I50"/>
  <sortState ref="H31:I50">
    <sortCondition descending="1" ref="I30:I50"/>
  </sortState>
  <tableColumns count="2">
    <tableColumn id="1" name="Name" dataDxfId="27" dataCellStyle="通貨"/>
    <tableColumn id="2" name="Cruising  Speed" dataDxfId="26" dataCellStyle="通貨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" name="テーブル2" displayName="テーブル2" ref="A54:G74" totalsRowShown="0" headerRowDxfId="25" headerRowBorderDxfId="24" tableBorderDxfId="23" totalsRowBorderDxfId="22" headerRowCellStyle="通貨">
  <autoFilter ref="A54:G74"/>
  <sortState ref="A55:I74">
    <sortCondition ref="I54:I74"/>
  </sortState>
  <tableColumns count="7">
    <tableColumn id="1" name="Name" dataDxfId="21" dataCellStyle="通貨"/>
    <tableColumn id="2" name="Ferry Range" dataDxfId="20" dataCellStyle="通貨"/>
    <tableColumn id="3" name="Payload" dataDxfId="19" dataCellStyle="通貨"/>
    <tableColumn id="4" name="Cruising Speed" dataDxfId="18" dataCellStyle="通貨"/>
    <tableColumn id="10" name="Score W/O Y/N Points" dataDxfId="17" dataCellStyle="通貨">
      <calculatedColumnFormula>テーブル2[[#This Row],[Ferry Range]]+テーブル2[[#This Row],[Payload]]+テーブル2[[#This Row],[Cruising Speed]]</calculatedColumnFormula>
    </tableColumn>
    <tableColumn id="5" name="Yes/No Points" dataDxfId="16" dataCellStyle="通貨"/>
    <tableColumn id="6" name="Score W/ Y/N Points" dataDxfId="15" dataCellStyle="通貨">
      <calculatedColumnFormula>B55+C55+D55+F55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7" name="テーブル7" displayName="テーブル7" ref="E78:G98" totalsRowShown="0" dataDxfId="13" headerRowBorderDxfId="14" tableBorderDxfId="12" totalsRowBorderDxfId="11">
  <autoFilter ref="E78:G98"/>
  <sortState ref="E79:F98">
    <sortCondition descending="1" ref="F78:F98"/>
  </sortState>
  <tableColumns count="3">
    <tableColumn id="1" name="Name" dataDxfId="10"/>
    <tableColumn id="2" name="Total Points" dataDxfId="9" dataCellStyle="通貨"/>
    <tableColumn id="3" name="Notes" dataDxfId="8" dataCellStyle="通貨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9" name="テーブル810" displayName="テーブル810" ref="A78:C98" totalsRowShown="0" headerRowDxfId="7" dataDxfId="5" headerRowBorderDxfId="6" tableBorderDxfId="4" totalsRowBorderDxfId="3">
  <autoFilter ref="A78:C98"/>
  <tableColumns count="3">
    <tableColumn id="1" name="Name" dataDxfId="2" dataCellStyle="通貨"/>
    <tableColumn id="2" name="Total Points" dataDxfId="1" dataCellStyle="通貨"/>
    <tableColumn id="3" name="Notes" dataDxfId="0" dataCellStyle="通貨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Relationship Id="rId2" Type="http://schemas.openxmlformats.org/officeDocument/2006/relationships/table" Target="../tables/table1.xml" TargetMode="Internal"/><Relationship Id="rId3" Type="http://schemas.openxmlformats.org/officeDocument/2006/relationships/table" Target="../tables/table2.xml" TargetMode="Internal"/><Relationship Id="rId4" Type="http://schemas.openxmlformats.org/officeDocument/2006/relationships/table" Target="../tables/table3.xml" TargetMode="Internal"/><Relationship Id="rId5" Type="http://schemas.openxmlformats.org/officeDocument/2006/relationships/table" Target="../tables/table4.xml" TargetMode="Internal"/><Relationship Id="rId6" Type="http://schemas.openxmlformats.org/officeDocument/2006/relationships/table" Target="../tables/table5.xml" TargetMode="Internal"/><Relationship Id="rId7" Type="http://schemas.openxmlformats.org/officeDocument/2006/relationships/table" Target="../tables/table6.xml" TargetMode="Internal"/><Relationship Id="rId8" Type="http://schemas.openxmlformats.org/officeDocument/2006/relationships/table" Target="../tables/table7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zoomScale="40" workbookViewId="0" tabSelected="1" zoomScaleNormal="40">
      <selection pane="topLeft" activeCell="C1" sqref="C1"/>
    </sheetView>
  </sheetViews>
  <sheetFormatPr baseColWidth="8" defaultRowHeight="17"/>
  <cols>
    <col min="1" max="1" width="27.5625" style="2" customWidth="1"/>
    <col min="2" max="2" width="20.59" style="2" bestFit="1" customWidth="1"/>
    <col min="3" max="3" width="24.625" style="2" bestFit="1" customWidth="1"/>
    <col min="4" max="4" width="25.6875" style="2" bestFit="1" customWidth="1"/>
    <col min="5" max="5" width="29.3125" style="2" bestFit="1" customWidth="1"/>
    <col min="6" max="6" width="28.8125" style="2" customWidth="1"/>
    <col min="7" max="7" width="32.6875" style="2" bestFit="1" customWidth="1"/>
    <col min="8" max="8" width="31.9375" style="4" bestFit="1" customWidth="1"/>
    <col min="9" max="9" width="33.6875" bestFit="1" customWidth="1"/>
    <col min="10" max="10" width="23.1875" style="2" customWidth="1"/>
    <col min="11" max="11" width="45.0625" style="2" bestFit="1" customWidth="1"/>
    <col min="12" max="12" width="30.875" style="2" bestFit="1" customWidth="1"/>
    <col min="13" max="13" width="21.4375" style="2" bestFit="1" customWidth="1"/>
    <col min="14" max="14" width="15.9375" style="2" bestFit="1" customWidth="1"/>
    <col min="15" max="15" width="20.875" style="2" bestFit="1" customWidth="1"/>
    <col min="16" max="16" width="20.125" style="2" customWidth="1"/>
    <col min="17" max="17" width="18.8125" style="2" customWidth="1"/>
    <col min="18" max="18" width="20.375" style="2" customWidth="1"/>
    <col min="19" max="19" width="24.3125" style="2" bestFit="1" customWidth="1"/>
    <col min="20" max="20" width="24.6875" style="2" bestFit="1" customWidth="1"/>
    <col min="21" max="21" width="16.625" style="2" bestFit="1" customWidth="1"/>
    <col min="22" max="22" width="45.0625" style="2" bestFit="1" customWidth="1"/>
    <col min="23" max="23" width="18.875" style="5" customWidth="1"/>
    <col min="24" max="24" width="20" style="5" bestFit="1" customWidth="1"/>
    <col min="25" max="25" width="13.875" style="5" bestFit="1" customWidth="1"/>
    <col min="26" max="26" width="26" style="6" bestFit="1" customWidth="1"/>
    <col min="27" max="27" width="34.3125" bestFit="1" customWidth="1"/>
    <col min="28" max="28" width="25.6875" style="6" bestFit="1" customWidth="1"/>
    <col min="29" max="29" width="21.9375" style="2" bestFit="1" customWidth="1"/>
    <col min="30" max="30" width="26.3125" style="2" bestFit="1" customWidth="1"/>
    <col min="31" max="31" width="21.8125" style="2" bestFit="1" customWidth="1"/>
    <col min="32" max="32" width="34.75" style="2" bestFit="1" customWidth="1"/>
    <col min="33" max="33" width="14.125" style="2" bestFit="1" customWidth="1"/>
    <col min="34" max="16384" width="9" style="2" customWidth="1"/>
  </cols>
  <sheetData>
    <row r="1" spans="1:31" s="1" customFormat="1" x14ac:dyDescent="0.7">
      <c r="A1" s="13" t="s">
        <v>93</v>
      </c>
      <c r="B1" s="14" t="s">
        <v>0</v>
      </c>
      <c r="C1" s="14" t="s">
        <v>157</v>
      </c>
      <c r="D1" s="14" t="s">
        <v>150</v>
      </c>
      <c r="E1" s="14" t="s">
        <v>151</v>
      </c>
      <c r="F1" s="14" t="s">
        <v>152</v>
      </c>
      <c r="G1" s="14" t="s">
        <v>153</v>
      </c>
      <c r="H1" s="14" t="s">
        <v>154</v>
      </c>
      <c r="I1" s="56" t="s">
        <v>155</v>
      </c>
      <c r="J1" s="31" t="s">
        <v>149</v>
      </c>
      <c r="K1" s="14" t="s">
        <v>156</v>
      </c>
      <c r="L1" s="14" t="s">
        <v>18</v>
      </c>
      <c r="M1" s="55" t="s">
        <v>3</v>
      </c>
      <c r="N1" s="55" t="s">
        <v>20</v>
      </c>
      <c r="O1" s="55" t="s">
        <v>28</v>
      </c>
      <c r="P1" s="55" t="s">
        <v>27</v>
      </c>
      <c r="Q1" s="55" t="s">
        <v>26</v>
      </c>
      <c r="R1" s="55" t="s">
        <v>29</v>
      </c>
      <c r="S1" s="55" t="s">
        <v>21</v>
      </c>
      <c r="T1" s="55" t="s">
        <v>1</v>
      </c>
      <c r="U1" s="55" t="s">
        <v>2</v>
      </c>
      <c r="V1" s="55" t="s">
        <v>158</v>
      </c>
      <c r="W1" s="55" t="s">
        <v>159</v>
      </c>
      <c r="X1" s="14" t="s">
        <v>32</v>
      </c>
      <c r="Y1" s="14" t="s">
        <v>33</v>
      </c>
      <c r="Z1" s="14" t="s">
        <v>35</v>
      </c>
      <c r="AA1" s="14" t="s">
        <v>36</v>
      </c>
      <c r="AB1" s="14" t="s">
        <v>78</v>
      </c>
      <c r="AC1" s="14" t="s">
        <v>70</v>
      </c>
      <c r="AD1" s="14" t="s">
        <v>79</v>
      </c>
      <c r="AE1" s="15" t="s">
        <v>71</v>
      </c>
    </row>
    <row r="2" spans="1:31" x14ac:dyDescent="0.7">
      <c r="A2" s="16">
        <v>1</v>
      </c>
      <c r="B2" s="7" t="s">
        <v>4</v>
      </c>
      <c r="C2" s="7">
        <v>3200</v>
      </c>
      <c r="D2" s="7">
        <v>4750</v>
      </c>
      <c r="E2" s="7">
        <v>4490</v>
      </c>
      <c r="F2" s="7">
        <f>D2+E2</f>
        <v>9240</v>
      </c>
      <c r="G2" s="7">
        <v>11140</v>
      </c>
      <c r="H2" s="7">
        <f>G2-F2</f>
        <v>1900</v>
      </c>
      <c r="I2" s="7">
        <v>5200</v>
      </c>
      <c r="J2" s="7">
        <v>36.5</v>
      </c>
      <c r="K2" s="10">
        <v>760</v>
      </c>
      <c r="L2" s="7">
        <v>5</v>
      </c>
      <c r="M2" s="8">
        <v>-1</v>
      </c>
      <c r="N2" s="9">
        <v>1</v>
      </c>
      <c r="O2" s="8">
        <v>-1</v>
      </c>
      <c r="P2" s="8">
        <v>-1</v>
      </c>
      <c r="Q2" s="9">
        <v>1</v>
      </c>
      <c r="R2" s="8">
        <v>-1</v>
      </c>
      <c r="S2" s="9">
        <v>1</v>
      </c>
      <c r="T2" s="9">
        <v>1</v>
      </c>
      <c r="U2" s="8">
        <v>-1</v>
      </c>
      <c r="V2" s="7">
        <v>-3</v>
      </c>
      <c r="W2" s="7">
        <v>-4</v>
      </c>
      <c r="X2" s="60">
        <v>2960</v>
      </c>
      <c r="Y2" s="60" t="s">
        <v>34</v>
      </c>
      <c r="Z2" s="62">
        <v>1954</v>
      </c>
      <c r="AA2" s="62">
        <v>1979</v>
      </c>
      <c r="AB2" s="62">
        <f>AA2-Z2</f>
        <v>25</v>
      </c>
      <c r="AC2" s="64" t="s">
        <v>19</v>
      </c>
      <c r="AD2" s="64" t="s">
        <v>80</v>
      </c>
      <c r="AE2" s="17"/>
    </row>
    <row r="3" spans="1:31" x14ac:dyDescent="0.7">
      <c r="A3" s="16">
        <v>2</v>
      </c>
      <c r="B3" s="7" t="s">
        <v>5</v>
      </c>
      <c r="C3" s="7">
        <v>5310</v>
      </c>
      <c r="D3" s="7">
        <v>12000</v>
      </c>
      <c r="E3" s="7">
        <v>8200</v>
      </c>
      <c r="F3" s="7">
        <f>D3+E3</f>
        <v>20200</v>
      </c>
      <c r="G3" s="7">
        <v>27400</v>
      </c>
      <c r="H3" s="7">
        <f>G3-F3</f>
        <v>7200</v>
      </c>
      <c r="I3" s="7">
        <v>7260</v>
      </c>
      <c r="J3" s="7">
        <v>99</v>
      </c>
      <c r="K3" s="10">
        <v>628</v>
      </c>
      <c r="L3" s="7">
        <v>5</v>
      </c>
      <c r="M3" s="9">
        <v>1</v>
      </c>
      <c r="N3" s="9">
        <v>1</v>
      </c>
      <c r="O3" s="8">
        <v>-1</v>
      </c>
      <c r="P3" s="8">
        <v>-1</v>
      </c>
      <c r="Q3" s="9">
        <v>1</v>
      </c>
      <c r="R3" s="9">
        <v>1</v>
      </c>
      <c r="S3" s="9">
        <v>1</v>
      </c>
      <c r="T3" s="9">
        <v>1</v>
      </c>
      <c r="U3" s="8">
        <v>-1</v>
      </c>
      <c r="V3" s="7">
        <v>1</v>
      </c>
      <c r="W3" s="7">
        <v>4</v>
      </c>
      <c r="X3" s="7">
        <v>693</v>
      </c>
      <c r="Y3" s="23" t="s">
        <v>37</v>
      </c>
      <c r="Z3" s="10">
        <v>1962</v>
      </c>
      <c r="AA3" s="10">
        <v>1990</v>
      </c>
      <c r="AB3" s="10">
        <f>AA3-Z3</f>
        <v>28</v>
      </c>
      <c r="AC3" s="26" t="s">
        <v>63</v>
      </c>
      <c r="AD3" s="26" t="s">
        <v>80</v>
      </c>
      <c r="AE3" s="17"/>
    </row>
    <row r="4" spans="1:31" x14ac:dyDescent="0.7">
      <c r="A4" s="16">
        <v>3</v>
      </c>
      <c r="B4" s="7" t="s">
        <v>113</v>
      </c>
      <c r="C4" s="7">
        <v>1480</v>
      </c>
      <c r="D4" s="7">
        <v>2820</v>
      </c>
      <c r="E4" s="7">
        <v>1230</v>
      </c>
      <c r="F4" s="7">
        <f>D4+E4</f>
        <v>4050</v>
      </c>
      <c r="G4" s="7">
        <v>6350</v>
      </c>
      <c r="H4" s="7">
        <f>G4-F4</f>
        <v>2300</v>
      </c>
      <c r="I4" s="7">
        <v>1510</v>
      </c>
      <c r="J4" s="7">
        <v>100</v>
      </c>
      <c r="K4" s="10">
        <v>790</v>
      </c>
      <c r="L4" s="7">
        <v>8</v>
      </c>
      <c r="M4" s="9">
        <v>1</v>
      </c>
      <c r="N4" s="8">
        <v>-1</v>
      </c>
      <c r="O4" s="9">
        <v>2</v>
      </c>
      <c r="P4" s="8">
        <v>-1</v>
      </c>
      <c r="Q4" s="9">
        <v>1</v>
      </c>
      <c r="R4" s="8">
        <v>-1</v>
      </c>
      <c r="S4" s="8">
        <v>-1</v>
      </c>
      <c r="T4" s="9">
        <v>1</v>
      </c>
      <c r="U4" s="8">
        <v>-1</v>
      </c>
      <c r="V4" s="7">
        <v>1</v>
      </c>
      <c r="W4" s="7">
        <v>1</v>
      </c>
      <c r="X4" s="7">
        <v>620</v>
      </c>
      <c r="Y4" s="23" t="s">
        <v>119</v>
      </c>
      <c r="Z4" s="10">
        <v>1963</v>
      </c>
      <c r="AA4" s="10">
        <v>1975</v>
      </c>
      <c r="AB4" s="10">
        <f>AA4-Z4</f>
        <v>12</v>
      </c>
      <c r="AC4" s="26" t="s">
        <v>120</v>
      </c>
      <c r="AD4" s="26" t="s">
        <v>118</v>
      </c>
      <c r="AE4" s="17" t="s">
        <v>114</v>
      </c>
    </row>
    <row r="5" spans="1:31" x14ac:dyDescent="0.7">
      <c r="A5" s="16">
        <v>4</v>
      </c>
      <c r="B5" s="7" t="s">
        <v>6</v>
      </c>
      <c r="C5" s="7">
        <v>5133</v>
      </c>
      <c r="D5" s="7">
        <v>8680</v>
      </c>
      <c r="E5" s="7">
        <v>6800</v>
      </c>
      <c r="F5" s="7">
        <f>D5+E5</f>
        <v>15480</v>
      </c>
      <c r="G5" s="7">
        <v>19000</v>
      </c>
      <c r="H5" s="7">
        <f>G5-F5</f>
        <v>3520</v>
      </c>
      <c r="I5" s="7">
        <v>4600</v>
      </c>
      <c r="J5" s="7">
        <v>76.5</v>
      </c>
      <c r="K5" s="10">
        <v>738</v>
      </c>
      <c r="L5" s="7">
        <v>6</v>
      </c>
      <c r="M5" s="8">
        <v>-1</v>
      </c>
      <c r="N5" s="9">
        <v>1</v>
      </c>
      <c r="O5" s="8">
        <v>-1</v>
      </c>
      <c r="P5" s="8">
        <v>-1</v>
      </c>
      <c r="Q5" s="9">
        <v>1</v>
      </c>
      <c r="R5" s="8">
        <v>-1</v>
      </c>
      <c r="S5" s="9">
        <v>1</v>
      </c>
      <c r="T5" s="9">
        <v>1</v>
      </c>
      <c r="U5" s="8">
        <v>-1</v>
      </c>
      <c r="V5" s="7">
        <v>1</v>
      </c>
      <c r="W5" s="7">
        <v>0</v>
      </c>
      <c r="X5" s="7">
        <v>1569</v>
      </c>
      <c r="Y5" s="23" t="s">
        <v>38</v>
      </c>
      <c r="Z5" s="10">
        <v>1965</v>
      </c>
      <c r="AA5" s="10">
        <v>1984</v>
      </c>
      <c r="AB5" s="10">
        <f>AA5-Z5</f>
        <v>19</v>
      </c>
      <c r="AC5" s="26" t="s">
        <v>64</v>
      </c>
      <c r="AD5" s="26" t="s">
        <v>80</v>
      </c>
      <c r="AE5" s="17"/>
    </row>
    <row r="6" spans="1:31" x14ac:dyDescent="0.7">
      <c r="A6" s="16">
        <v>5</v>
      </c>
      <c r="B6" s="23" t="s">
        <v>74</v>
      </c>
      <c r="C6" s="29">
        <v>2300</v>
      </c>
      <c r="D6" s="30">
        <v>3130</v>
      </c>
      <c r="E6" s="30">
        <v>500</v>
      </c>
      <c r="F6" s="30">
        <f>D6+E6</f>
        <v>3630</v>
      </c>
      <c r="G6" s="30">
        <v>6550</v>
      </c>
      <c r="H6" s="30">
        <f>G6-F6</f>
        <v>2920</v>
      </c>
      <c r="I6" s="30">
        <v>954</v>
      </c>
      <c r="J6" s="7">
        <v>100</v>
      </c>
      <c r="K6" s="57">
        <v>450</v>
      </c>
      <c r="L6" s="7">
        <v>7</v>
      </c>
      <c r="M6" s="24">
        <v>1</v>
      </c>
      <c r="N6" s="12">
        <v>-1</v>
      </c>
      <c r="O6" s="24">
        <v>2</v>
      </c>
      <c r="P6" s="12">
        <v>-1</v>
      </c>
      <c r="Q6" s="24">
        <v>1</v>
      </c>
      <c r="R6" s="12">
        <v>-1</v>
      </c>
      <c r="S6" s="12">
        <v>-1</v>
      </c>
      <c r="T6" s="12">
        <v>0</v>
      </c>
      <c r="U6" s="12">
        <v>-1</v>
      </c>
      <c r="V6" s="7">
        <v>1</v>
      </c>
      <c r="W6" s="7">
        <v>0</v>
      </c>
      <c r="X6" s="7">
        <v>360</v>
      </c>
      <c r="Y6" s="23" t="s">
        <v>105</v>
      </c>
      <c r="Z6" s="10">
        <v>1965</v>
      </c>
      <c r="AA6" s="10">
        <v>1986</v>
      </c>
      <c r="AB6" s="10">
        <f>AA6-Z6</f>
        <v>21</v>
      </c>
      <c r="AC6" s="26" t="s">
        <v>103</v>
      </c>
      <c r="AD6" s="26" t="s">
        <v>80</v>
      </c>
      <c r="AE6" s="28" t="s">
        <v>115</v>
      </c>
    </row>
    <row r="7" spans="1:31" x14ac:dyDescent="0.7">
      <c r="A7" s="16">
        <v>6</v>
      </c>
      <c r="B7" s="7" t="s">
        <v>139</v>
      </c>
      <c r="C7" s="7">
        <v>3396</v>
      </c>
      <c r="D7" s="7">
        <v>6138</v>
      </c>
      <c r="E7" s="7">
        <v>3438</v>
      </c>
      <c r="F7" s="30">
        <f>D7+E7</f>
        <v>9576</v>
      </c>
      <c r="G7" s="7">
        <v>10335</v>
      </c>
      <c r="H7" s="30">
        <f>G7-F7</f>
        <v>759</v>
      </c>
      <c r="I7" s="7">
        <v>3520</v>
      </c>
      <c r="J7" s="7">
        <v>20</v>
      </c>
      <c r="K7" s="10">
        <v>850</v>
      </c>
      <c r="L7" s="7">
        <v>6</v>
      </c>
      <c r="M7" s="12">
        <v>-1</v>
      </c>
      <c r="N7" s="24">
        <v>1</v>
      </c>
      <c r="O7" s="12">
        <v>-1</v>
      </c>
      <c r="P7" s="12">
        <v>-1</v>
      </c>
      <c r="Q7" s="24">
        <v>1</v>
      </c>
      <c r="R7" s="24">
        <v>1</v>
      </c>
      <c r="S7" s="12">
        <v>-1</v>
      </c>
      <c r="T7" s="24">
        <v>1</v>
      </c>
      <c r="U7" s="12">
        <v>-1</v>
      </c>
      <c r="V7" s="7">
        <v>-4</v>
      </c>
      <c r="W7" s="7">
        <v>-5</v>
      </c>
      <c r="X7" s="7">
        <v>869</v>
      </c>
      <c r="Y7" s="23" t="s">
        <v>135</v>
      </c>
      <c r="Z7" s="10">
        <v>1967</v>
      </c>
      <c r="AA7" s="10">
        <v>2011</v>
      </c>
      <c r="AB7" s="10">
        <f>AA7-Z7</f>
        <v>44</v>
      </c>
      <c r="AC7" s="26" t="s">
        <v>136</v>
      </c>
      <c r="AD7" s="26" t="s">
        <v>188</v>
      </c>
      <c r="AE7" s="17"/>
    </row>
    <row r="8" spans="1:31" x14ac:dyDescent="0.7">
      <c r="A8" s="16">
        <v>7</v>
      </c>
      <c r="B8" s="7" t="s">
        <v>14</v>
      </c>
      <c r="C8" s="7">
        <v>2775</v>
      </c>
      <c r="D8" s="7">
        <v>22300</v>
      </c>
      <c r="E8" s="7">
        <v>8000</v>
      </c>
      <c r="F8" s="7">
        <f>D8+E8</f>
        <v>30300</v>
      </c>
      <c r="G8" s="7">
        <v>43755</v>
      </c>
      <c r="H8" s="7">
        <f>G8-F8</f>
        <v>13455</v>
      </c>
      <c r="I8" s="7">
        <v>10700</v>
      </c>
      <c r="J8" s="7">
        <v>100</v>
      </c>
      <c r="K8" s="58">
        <v>1310</v>
      </c>
      <c r="L8" s="7">
        <v>8</v>
      </c>
      <c r="M8" s="9">
        <v>1</v>
      </c>
      <c r="N8" s="8">
        <v>-2</v>
      </c>
      <c r="O8" s="8">
        <v>-1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8">
        <v>0</v>
      </c>
      <c r="V8" s="7">
        <v>1</v>
      </c>
      <c r="W8" s="7">
        <v>4</v>
      </c>
      <c r="X8" s="7">
        <v>1400</v>
      </c>
      <c r="Y8" s="23" t="s">
        <v>126</v>
      </c>
      <c r="Z8" s="10">
        <v>1967</v>
      </c>
      <c r="AA8" s="10">
        <v>1993</v>
      </c>
      <c r="AB8" s="10">
        <f>AA8-Z8</f>
        <v>26</v>
      </c>
      <c r="AC8" s="26" t="s">
        <v>87</v>
      </c>
      <c r="AD8" s="26" t="s">
        <v>89</v>
      </c>
      <c r="AE8" s="17" t="s">
        <v>181</v>
      </c>
    </row>
    <row r="9" spans="1:31" x14ac:dyDescent="0.7">
      <c r="A9" s="16">
        <v>8</v>
      </c>
      <c r="B9" s="7" t="s">
        <v>54</v>
      </c>
      <c r="C9" s="7">
        <v>5000</v>
      </c>
      <c r="D9" s="7">
        <v>33000</v>
      </c>
      <c r="E9" s="7">
        <v>22520</v>
      </c>
      <c r="F9" s="7">
        <f>D9+E9</f>
        <v>55520</v>
      </c>
      <c r="G9" s="7">
        <v>69750</v>
      </c>
      <c r="H9" s="7">
        <f>G9-F9</f>
        <v>14230</v>
      </c>
      <c r="I9" s="7">
        <v>20820</v>
      </c>
      <c r="J9" s="7">
        <v>68</v>
      </c>
      <c r="K9" s="10">
        <v>520</v>
      </c>
      <c r="L9" s="7">
        <v>4</v>
      </c>
      <c r="M9" s="9">
        <v>1</v>
      </c>
      <c r="N9" s="9">
        <v>1</v>
      </c>
      <c r="O9" s="9">
        <v>2</v>
      </c>
      <c r="P9" s="8">
        <v>-1</v>
      </c>
      <c r="Q9" s="9">
        <v>1</v>
      </c>
      <c r="R9" s="9">
        <v>1</v>
      </c>
      <c r="S9" s="8">
        <v>-1</v>
      </c>
      <c r="T9" s="9">
        <v>1</v>
      </c>
      <c r="U9" s="9">
        <v>1</v>
      </c>
      <c r="V9" s="7">
        <v>-2</v>
      </c>
      <c r="W9" s="7">
        <v>4</v>
      </c>
      <c r="X9" s="7">
        <v>47</v>
      </c>
      <c r="Y9" s="23" t="s">
        <v>91</v>
      </c>
      <c r="Z9" s="10">
        <v>1968</v>
      </c>
      <c r="AA9" s="10">
        <v>2017</v>
      </c>
      <c r="AB9" s="10">
        <f>AA9-Z9</f>
        <v>49</v>
      </c>
      <c r="AC9" s="26" t="s">
        <v>191</v>
      </c>
      <c r="AD9" s="26" t="s">
        <v>81</v>
      </c>
      <c r="AE9" s="17" t="s">
        <v>116</v>
      </c>
    </row>
    <row r="10" spans="1:31" x14ac:dyDescent="0.7">
      <c r="A10" s="16">
        <v>9</v>
      </c>
      <c r="B10" s="23" t="s">
        <v>10</v>
      </c>
      <c r="C10" s="23">
        <v>3520</v>
      </c>
      <c r="D10" s="7">
        <v>7000</v>
      </c>
      <c r="E10" s="7">
        <v>4500</v>
      </c>
      <c r="F10" s="7">
        <f>D10+E10</f>
        <v>11500</v>
      </c>
      <c r="G10" s="7">
        <v>15700</v>
      </c>
      <c r="H10" s="7">
        <f>G10-F10</f>
        <v>4200</v>
      </c>
      <c r="I10" s="7">
        <v>3340</v>
      </c>
      <c r="J10" s="7">
        <v>100</v>
      </c>
      <c r="K10" s="59">
        <v>1590</v>
      </c>
      <c r="L10" s="7">
        <v>5</v>
      </c>
      <c r="M10" s="24">
        <v>1</v>
      </c>
      <c r="N10" s="24">
        <v>1</v>
      </c>
      <c r="O10" s="24">
        <v>2</v>
      </c>
      <c r="P10" s="24">
        <v>1</v>
      </c>
      <c r="Q10" s="24">
        <v>1</v>
      </c>
      <c r="R10" s="24">
        <v>1</v>
      </c>
      <c r="S10" s="24">
        <v>1</v>
      </c>
      <c r="T10" s="24">
        <v>1</v>
      </c>
      <c r="U10" s="12">
        <v>0</v>
      </c>
      <c r="V10" s="7">
        <v>1</v>
      </c>
      <c r="W10" s="7">
        <v>9</v>
      </c>
      <c r="X10" s="7">
        <v>543</v>
      </c>
      <c r="Y10" s="23" t="s">
        <v>45</v>
      </c>
      <c r="Z10" s="10">
        <v>1968</v>
      </c>
      <c r="AA10" s="10">
        <v>1981</v>
      </c>
      <c r="AB10" s="10">
        <f>AA10-Z10</f>
        <v>13</v>
      </c>
      <c r="AC10" s="26" t="s">
        <v>69</v>
      </c>
      <c r="AD10" s="26" t="s">
        <v>195</v>
      </c>
      <c r="AE10" s="17" t="s">
        <v>182</v>
      </c>
    </row>
    <row r="11" spans="1:31" x14ac:dyDescent="0.7">
      <c r="A11" s="16">
        <v>10</v>
      </c>
      <c r="B11" s="7" t="s">
        <v>73</v>
      </c>
      <c r="C11" s="7">
        <v>2500</v>
      </c>
      <c r="D11" s="7">
        <v>11910</v>
      </c>
      <c r="E11" s="7">
        <v>4000</v>
      </c>
      <c r="F11" s="7">
        <f>D11+E11</f>
        <v>15910</v>
      </c>
      <c r="G11" s="7">
        <v>20670</v>
      </c>
      <c r="H11" s="7">
        <f>G11-F11</f>
        <v>4760</v>
      </c>
      <c r="I11" s="7">
        <v>4500</v>
      </c>
      <c r="J11" s="7">
        <v>100</v>
      </c>
      <c r="K11" s="58">
        <v>1400</v>
      </c>
      <c r="L11" s="7">
        <v>7</v>
      </c>
      <c r="M11" s="8">
        <v>-1</v>
      </c>
      <c r="N11" s="8">
        <v>-2</v>
      </c>
      <c r="O11" s="9">
        <v>1</v>
      </c>
      <c r="P11" s="9">
        <v>1</v>
      </c>
      <c r="Q11" s="8">
        <v>-1</v>
      </c>
      <c r="R11" s="9">
        <v>1</v>
      </c>
      <c r="S11" s="9">
        <v>1</v>
      </c>
      <c r="T11" s="8">
        <v>-2</v>
      </c>
      <c r="U11" s="8">
        <v>0</v>
      </c>
      <c r="V11" s="7">
        <v>1</v>
      </c>
      <c r="W11" s="7">
        <v>-1</v>
      </c>
      <c r="X11" s="7">
        <v>1075</v>
      </c>
      <c r="Y11" s="23" t="s">
        <v>133</v>
      </c>
      <c r="Z11" s="10">
        <v>1970</v>
      </c>
      <c r="AA11" s="10">
        <v>1986</v>
      </c>
      <c r="AB11" s="10">
        <f>AA11-Z11</f>
        <v>16</v>
      </c>
      <c r="AC11" s="26" t="s">
        <v>86</v>
      </c>
      <c r="AD11" s="26" t="s">
        <v>89</v>
      </c>
      <c r="AE11" s="17" t="s">
        <v>183</v>
      </c>
    </row>
    <row r="12" spans="1:31" x14ac:dyDescent="0.7">
      <c r="A12" s="16">
        <v>11</v>
      </c>
      <c r="B12" s="7" t="s">
        <v>53</v>
      </c>
      <c r="C12" s="7">
        <v>4150</v>
      </c>
      <c r="D12" s="7">
        <v>11320</v>
      </c>
      <c r="E12" s="7">
        <v>7260</v>
      </c>
      <c r="F12" s="7">
        <f>D12+E12</f>
        <v>18580</v>
      </c>
      <c r="G12" s="7">
        <v>23000</v>
      </c>
      <c r="H12" s="7">
        <f>G12-F12</f>
        <v>4420</v>
      </c>
      <c r="I12" s="7">
        <v>4990</v>
      </c>
      <c r="J12" s="7">
        <v>89</v>
      </c>
      <c r="K12" s="10">
        <v>560</v>
      </c>
      <c r="L12" s="7">
        <v>11</v>
      </c>
      <c r="M12" s="9">
        <v>1</v>
      </c>
      <c r="N12" s="8">
        <v>-1</v>
      </c>
      <c r="O12" s="8">
        <v>-1</v>
      </c>
      <c r="P12" s="8">
        <v>-1</v>
      </c>
      <c r="Q12" s="8">
        <v>-1</v>
      </c>
      <c r="R12" s="8">
        <v>-1</v>
      </c>
      <c r="S12" s="8">
        <v>-1</v>
      </c>
      <c r="T12" s="9">
        <v>1</v>
      </c>
      <c r="U12" s="9">
        <v>1</v>
      </c>
      <c r="V12" s="7">
        <v>1</v>
      </c>
      <c r="W12" s="7">
        <v>-2</v>
      </c>
      <c r="X12" s="7">
        <v>716</v>
      </c>
      <c r="Y12" s="23" t="s">
        <v>77</v>
      </c>
      <c r="Z12" s="10">
        <v>1972</v>
      </c>
      <c r="AA12" s="10">
        <v>1984</v>
      </c>
      <c r="AB12" s="10">
        <f>AA12-Z12</f>
        <v>12</v>
      </c>
      <c r="AC12" s="26" t="s">
        <v>65</v>
      </c>
      <c r="AD12" s="26" t="s">
        <v>81</v>
      </c>
      <c r="AE12" s="17" t="s">
        <v>116</v>
      </c>
    </row>
    <row r="13" spans="1:31" x14ac:dyDescent="0.7">
      <c r="A13" s="16">
        <v>12</v>
      </c>
      <c r="B13" s="23" t="s">
        <v>12</v>
      </c>
      <c r="C13" s="23">
        <v>2940</v>
      </c>
      <c r="D13" s="7">
        <v>3510</v>
      </c>
      <c r="E13" s="7">
        <v>2500</v>
      </c>
      <c r="F13" s="7">
        <f>D13+E13</f>
        <v>6010</v>
      </c>
      <c r="G13" s="7">
        <v>7500</v>
      </c>
      <c r="H13" s="7">
        <f>G13-F13</f>
        <v>1490</v>
      </c>
      <c r="I13" s="7">
        <v>2040</v>
      </c>
      <c r="J13" s="7">
        <v>73</v>
      </c>
      <c r="K13" s="57">
        <v>890</v>
      </c>
      <c r="L13" s="7">
        <v>5</v>
      </c>
      <c r="M13" s="12">
        <v>-1</v>
      </c>
      <c r="N13" s="24">
        <v>1</v>
      </c>
      <c r="O13" s="12">
        <v>-1</v>
      </c>
      <c r="P13" s="12">
        <v>-1</v>
      </c>
      <c r="Q13" s="12">
        <v>-1</v>
      </c>
      <c r="R13" s="12">
        <v>-1</v>
      </c>
      <c r="S13" s="12">
        <v>-1</v>
      </c>
      <c r="T13" s="12">
        <v>-1</v>
      </c>
      <c r="U13" s="12">
        <v>-1</v>
      </c>
      <c r="V13" s="7">
        <v>-2</v>
      </c>
      <c r="W13" s="7">
        <v>-9</v>
      </c>
      <c r="X13" s="7">
        <v>480</v>
      </c>
      <c r="Y13" s="23" t="s">
        <v>49</v>
      </c>
      <c r="Z13" s="10">
        <v>1973</v>
      </c>
      <c r="AA13" s="10">
        <v>1991</v>
      </c>
      <c r="AB13" s="10">
        <f>AA13-Z13</f>
        <v>18</v>
      </c>
      <c r="AC13" s="26" t="s">
        <v>189</v>
      </c>
      <c r="AD13" s="26" t="s">
        <v>194</v>
      </c>
      <c r="AE13" s="28" t="s">
        <v>187</v>
      </c>
    </row>
    <row r="14" spans="1:31" x14ac:dyDescent="0.7">
      <c r="A14" s="16">
        <v>13</v>
      </c>
      <c r="B14" s="23" t="s">
        <v>11</v>
      </c>
      <c r="C14" s="23">
        <v>3100</v>
      </c>
      <c r="D14" s="7">
        <v>4480</v>
      </c>
      <c r="E14" s="7">
        <v>3090</v>
      </c>
      <c r="F14" s="7">
        <f>D14+E14</f>
        <v>7570</v>
      </c>
      <c r="G14" s="7">
        <v>9100</v>
      </c>
      <c r="H14" s="7">
        <f>G14-F14</f>
        <v>1530</v>
      </c>
      <c r="I14" s="7">
        <v>1260</v>
      </c>
      <c r="J14" s="7">
        <v>100</v>
      </c>
      <c r="K14" s="59">
        <v>1040</v>
      </c>
      <c r="L14" s="7">
        <v>5</v>
      </c>
      <c r="M14" s="12">
        <v>-1</v>
      </c>
      <c r="N14" s="12">
        <v>-1</v>
      </c>
      <c r="O14" s="12">
        <v>-1</v>
      </c>
      <c r="P14" s="12">
        <v>-1</v>
      </c>
      <c r="Q14" s="12">
        <v>-1</v>
      </c>
      <c r="R14" s="12">
        <v>-1</v>
      </c>
      <c r="S14" s="12">
        <v>-1</v>
      </c>
      <c r="T14" s="12">
        <v>-1</v>
      </c>
      <c r="U14" s="12">
        <v>-1</v>
      </c>
      <c r="V14" s="7">
        <v>1</v>
      </c>
      <c r="W14" s="7">
        <v>-8</v>
      </c>
      <c r="X14" s="7" t="s">
        <v>46</v>
      </c>
      <c r="Y14" s="23" t="s">
        <v>47</v>
      </c>
      <c r="Z14" s="10">
        <v>1974</v>
      </c>
      <c r="AA14" s="10">
        <v>2017</v>
      </c>
      <c r="AB14" s="10">
        <f>AA14-Z14</f>
        <v>43</v>
      </c>
      <c r="AC14" s="26" t="s">
        <v>190</v>
      </c>
      <c r="AD14" s="26" t="s">
        <v>83</v>
      </c>
      <c r="AE14" s="17" t="s">
        <v>90</v>
      </c>
    </row>
    <row r="15" spans="1:31" x14ac:dyDescent="0.7">
      <c r="A15" s="16">
        <v>14</v>
      </c>
      <c r="B15" s="7" t="s">
        <v>52</v>
      </c>
      <c r="C15" s="7">
        <v>2250</v>
      </c>
      <c r="D15" s="7">
        <v>9800</v>
      </c>
      <c r="E15" s="7">
        <v>4000</v>
      </c>
      <c r="F15" s="7">
        <f>D15+E15</f>
        <v>13800</v>
      </c>
      <c r="G15" s="7">
        <v>19300</v>
      </c>
      <c r="H15" s="7">
        <f>G15-F15</f>
        <v>5500</v>
      </c>
      <c r="I15" s="7">
        <v>3600</v>
      </c>
      <c r="J15" s="7">
        <v>100</v>
      </c>
      <c r="K15" s="10">
        <v>650</v>
      </c>
      <c r="L15" s="7">
        <v>11</v>
      </c>
      <c r="M15" s="9">
        <v>1</v>
      </c>
      <c r="N15" s="8">
        <v>-1</v>
      </c>
      <c r="O15" s="8">
        <v>-1</v>
      </c>
      <c r="P15" s="8">
        <v>-1</v>
      </c>
      <c r="Q15" s="9">
        <v>1</v>
      </c>
      <c r="R15" s="9">
        <v>1</v>
      </c>
      <c r="S15" s="8">
        <v>-1</v>
      </c>
      <c r="T15" s="8">
        <v>-1</v>
      </c>
      <c r="U15" s="9">
        <v>1</v>
      </c>
      <c r="V15" s="7">
        <v>1</v>
      </c>
      <c r="W15" s="7">
        <v>0</v>
      </c>
      <c r="X15" s="23" t="s">
        <v>128</v>
      </c>
      <c r="Y15" s="23" t="s">
        <v>127</v>
      </c>
      <c r="Z15" s="10">
        <v>1978</v>
      </c>
      <c r="AA15" s="10">
        <v>2017</v>
      </c>
      <c r="AB15" s="10">
        <f>AA15-Z15</f>
        <v>39</v>
      </c>
      <c r="AC15" s="26" t="s">
        <v>88</v>
      </c>
      <c r="AD15" s="26" t="s">
        <v>89</v>
      </c>
      <c r="AE15" s="11" t="s">
        <v>117</v>
      </c>
    </row>
    <row r="16" spans="1:31" x14ac:dyDescent="0.7">
      <c r="A16" s="16">
        <v>15</v>
      </c>
      <c r="B16" s="23" t="s">
        <v>9</v>
      </c>
      <c r="C16" s="23">
        <v>3890</v>
      </c>
      <c r="D16" s="7">
        <v>13890</v>
      </c>
      <c r="E16" s="7">
        <v>9000</v>
      </c>
      <c r="F16" s="7">
        <f>D16+E16</f>
        <v>22890</v>
      </c>
      <c r="G16" s="7">
        <v>28000</v>
      </c>
      <c r="H16" s="7">
        <f>G16-F16</f>
        <v>5110</v>
      </c>
      <c r="I16" s="7">
        <v>4650</v>
      </c>
      <c r="J16" s="7">
        <v>100</v>
      </c>
      <c r="K16" s="59">
        <v>1480</v>
      </c>
      <c r="L16" s="7">
        <v>11</v>
      </c>
      <c r="M16" s="24">
        <v>1</v>
      </c>
      <c r="N16" s="24">
        <v>1</v>
      </c>
      <c r="O16" s="12">
        <v>-1</v>
      </c>
      <c r="P16" s="24">
        <v>1</v>
      </c>
      <c r="Q16" s="12">
        <v>1</v>
      </c>
      <c r="R16" s="24">
        <v>1</v>
      </c>
      <c r="S16" s="24">
        <v>1</v>
      </c>
      <c r="T16" s="24">
        <v>1</v>
      </c>
      <c r="U16" s="12">
        <v>0</v>
      </c>
      <c r="V16" s="7">
        <v>1</v>
      </c>
      <c r="W16" s="7">
        <v>7</v>
      </c>
      <c r="X16" s="23">
        <v>992</v>
      </c>
      <c r="Y16" s="23" t="s">
        <v>41</v>
      </c>
      <c r="Z16" s="10">
        <v>1979</v>
      </c>
      <c r="AA16" s="10">
        <v>1998</v>
      </c>
      <c r="AB16" s="10">
        <f>AA16-Z16</f>
        <v>19</v>
      </c>
      <c r="AC16" s="26" t="s">
        <v>68</v>
      </c>
      <c r="AD16" s="26" t="s">
        <v>193</v>
      </c>
      <c r="AE16" s="11" t="s">
        <v>181</v>
      </c>
    </row>
    <row r="17" spans="1:31" x14ac:dyDescent="0.7">
      <c r="A17" s="16">
        <v>16</v>
      </c>
      <c r="B17" s="7" t="s">
        <v>7</v>
      </c>
      <c r="C17" s="7">
        <v>3300</v>
      </c>
      <c r="D17" s="7">
        <v>10400</v>
      </c>
      <c r="E17" s="7">
        <v>6200</v>
      </c>
      <c r="F17" s="7">
        <f>D17+E17</f>
        <v>16600</v>
      </c>
      <c r="G17" s="7">
        <v>23500</v>
      </c>
      <c r="H17" s="7">
        <f>G17-F17</f>
        <v>6900</v>
      </c>
      <c r="I17" s="7">
        <v>4930</v>
      </c>
      <c r="J17" s="7">
        <v>100</v>
      </c>
      <c r="K17" s="58">
        <v>1250</v>
      </c>
      <c r="L17" s="7">
        <v>9</v>
      </c>
      <c r="M17" s="9">
        <v>1</v>
      </c>
      <c r="N17" s="9">
        <v>1</v>
      </c>
      <c r="O17" s="8">
        <v>-1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8">
        <v>0</v>
      </c>
      <c r="V17" s="7">
        <v>1</v>
      </c>
      <c r="W17" s="7">
        <v>7</v>
      </c>
      <c r="X17" s="23">
        <v>1480</v>
      </c>
      <c r="Y17" s="23" t="s">
        <v>39</v>
      </c>
      <c r="Z17" s="10">
        <v>1983</v>
      </c>
      <c r="AA17" s="10">
        <v>2017</v>
      </c>
      <c r="AB17" s="10">
        <f>AA17-Z17</f>
        <v>34</v>
      </c>
      <c r="AC17" s="26" t="s">
        <v>66</v>
      </c>
      <c r="AD17" s="26" t="s">
        <v>80</v>
      </c>
      <c r="AE17" s="11" t="s">
        <v>181</v>
      </c>
    </row>
    <row r="18" spans="1:31" x14ac:dyDescent="0.7">
      <c r="A18" s="16">
        <v>17</v>
      </c>
      <c r="B18" s="23" t="s">
        <v>13</v>
      </c>
      <c r="C18" s="23">
        <v>3340</v>
      </c>
      <c r="D18" s="7">
        <v>6700</v>
      </c>
      <c r="E18" s="7">
        <v>3800</v>
      </c>
      <c r="F18" s="7">
        <f>D18+E18</f>
        <v>10500</v>
      </c>
      <c r="G18" s="7">
        <v>13000</v>
      </c>
      <c r="H18" s="7">
        <f>G18-F18</f>
        <v>2500</v>
      </c>
      <c r="I18" s="7">
        <v>2700</v>
      </c>
      <c r="J18" s="7">
        <v>93</v>
      </c>
      <c r="K18" s="57">
        <v>950</v>
      </c>
      <c r="L18" s="7">
        <v>7</v>
      </c>
      <c r="M18" s="12">
        <v>-1</v>
      </c>
      <c r="N18" s="12">
        <v>-1</v>
      </c>
      <c r="O18" s="12">
        <v>-1</v>
      </c>
      <c r="P18" s="12">
        <v>-1</v>
      </c>
      <c r="Q18" s="24">
        <v>1</v>
      </c>
      <c r="R18" s="12">
        <v>-1</v>
      </c>
      <c r="S18" s="12">
        <v>-1</v>
      </c>
      <c r="T18" s="24">
        <v>1</v>
      </c>
      <c r="U18" s="12">
        <v>-1</v>
      </c>
      <c r="V18" s="7">
        <v>1</v>
      </c>
      <c r="W18" s="7">
        <v>-4</v>
      </c>
      <c r="X18" s="23">
        <v>200</v>
      </c>
      <c r="Y18" s="23" t="s">
        <v>51</v>
      </c>
      <c r="Z18" s="10">
        <v>1986</v>
      </c>
      <c r="AA18" s="10">
        <v>1999</v>
      </c>
      <c r="AB18" s="10">
        <f>AA18-Z18</f>
        <v>13</v>
      </c>
      <c r="AC18" s="26" t="s">
        <v>72</v>
      </c>
      <c r="AD18" s="26" t="s">
        <v>192</v>
      </c>
      <c r="AE18" s="26"/>
    </row>
    <row r="19" spans="1:31" x14ac:dyDescent="0.7">
      <c r="A19" s="16">
        <v>18</v>
      </c>
      <c r="B19" s="7" t="s">
        <v>8</v>
      </c>
      <c r="C19" s="7">
        <v>3330</v>
      </c>
      <c r="D19" s="7">
        <v>14550</v>
      </c>
      <c r="E19" s="7">
        <v>8050</v>
      </c>
      <c r="F19" s="7">
        <f>D19+E19</f>
        <v>22600</v>
      </c>
      <c r="G19" s="7">
        <v>29940</v>
      </c>
      <c r="H19" s="7">
        <f>G19-F19</f>
        <v>7340</v>
      </c>
      <c r="I19" s="7">
        <v>6570</v>
      </c>
      <c r="J19" s="7">
        <v>100</v>
      </c>
      <c r="K19" s="58">
        <v>1250</v>
      </c>
      <c r="L19" s="7">
        <v>11</v>
      </c>
      <c r="M19" s="9">
        <v>1</v>
      </c>
      <c r="N19" s="9">
        <v>1</v>
      </c>
      <c r="O19" s="8">
        <v>-1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8">
        <v>0</v>
      </c>
      <c r="V19" s="7">
        <v>1</v>
      </c>
      <c r="W19" s="7">
        <v>7</v>
      </c>
      <c r="X19" s="23">
        <v>500</v>
      </c>
      <c r="Y19" s="23" t="s">
        <v>40</v>
      </c>
      <c r="Z19" s="10">
        <v>1995</v>
      </c>
      <c r="AA19" s="10">
        <v>2017</v>
      </c>
      <c r="AB19" s="10">
        <f>AA19-Z19</f>
        <v>22</v>
      </c>
      <c r="AC19" s="26" t="s">
        <v>67</v>
      </c>
      <c r="AD19" s="26" t="s">
        <v>82</v>
      </c>
      <c r="AE19" s="11" t="s">
        <v>183</v>
      </c>
    </row>
    <row r="20" spans="1:31" x14ac:dyDescent="0.7">
      <c r="A20" s="16">
        <v>19</v>
      </c>
      <c r="B20" s="23" t="s">
        <v>16</v>
      </c>
      <c r="C20" s="29">
        <v>2855</v>
      </c>
      <c r="D20" s="30">
        <v>3200</v>
      </c>
      <c r="E20" s="30">
        <v>1500</v>
      </c>
      <c r="F20" s="30">
        <f>D20+E20</f>
        <v>4700</v>
      </c>
      <c r="G20" s="30">
        <v>5400</v>
      </c>
      <c r="H20" s="30">
        <f>G20-F20</f>
        <v>700</v>
      </c>
      <c r="I20" s="30">
        <v>455</v>
      </c>
      <c r="J20" s="7">
        <v>100</v>
      </c>
      <c r="K20" s="57">
        <v>520</v>
      </c>
      <c r="L20" s="7">
        <v>5</v>
      </c>
      <c r="M20" s="12">
        <v>-1</v>
      </c>
      <c r="N20" s="12">
        <v>-1</v>
      </c>
      <c r="O20" s="24">
        <v>2</v>
      </c>
      <c r="P20" s="12">
        <v>-1</v>
      </c>
      <c r="Q20" s="24">
        <v>1</v>
      </c>
      <c r="R20" s="24">
        <v>1</v>
      </c>
      <c r="S20" s="12">
        <v>-1</v>
      </c>
      <c r="T20" s="12">
        <v>0</v>
      </c>
      <c r="U20" s="12">
        <v>-1</v>
      </c>
      <c r="V20" s="7">
        <v>1</v>
      </c>
      <c r="W20" s="7">
        <v>0</v>
      </c>
      <c r="X20" s="23" t="s">
        <v>97</v>
      </c>
      <c r="Y20" s="23" t="s">
        <v>96</v>
      </c>
      <c r="Z20" s="10">
        <v>2003</v>
      </c>
      <c r="AA20" s="10">
        <v>2017</v>
      </c>
      <c r="AB20" s="10">
        <f>AA20-Z20</f>
        <v>14</v>
      </c>
      <c r="AC20" s="26" t="s">
        <v>85</v>
      </c>
      <c r="AD20" s="26" t="s">
        <v>84</v>
      </c>
      <c r="AE20" s="28" t="s">
        <v>115</v>
      </c>
    </row>
    <row r="21" spans="1:31" x14ac:dyDescent="0.7">
      <c r="A21" s="16">
        <v>20</v>
      </c>
      <c r="B21" s="23" t="s">
        <v>15</v>
      </c>
      <c r="C21" s="7">
        <v>4000</v>
      </c>
      <c r="D21" s="7">
        <v>22500</v>
      </c>
      <c r="E21" s="7">
        <v>12000</v>
      </c>
      <c r="F21" s="7">
        <f>D21+E21</f>
        <v>34500</v>
      </c>
      <c r="G21" s="7">
        <v>45100</v>
      </c>
      <c r="H21" s="7">
        <f>G21-F21</f>
        <v>10600</v>
      </c>
      <c r="I21" s="7">
        <v>12100</v>
      </c>
      <c r="J21" s="7">
        <v>88</v>
      </c>
      <c r="K21" s="58">
        <v>1300</v>
      </c>
      <c r="L21" s="7">
        <v>12</v>
      </c>
      <c r="M21" s="9">
        <v>1</v>
      </c>
      <c r="N21" s="8">
        <v>-2</v>
      </c>
      <c r="O21" s="9">
        <v>2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2</v>
      </c>
      <c r="V21" s="7">
        <v>1</v>
      </c>
      <c r="W21" s="7">
        <v>9</v>
      </c>
      <c r="X21" s="61">
        <v>100</v>
      </c>
      <c r="Y21" s="61" t="s">
        <v>129</v>
      </c>
      <c r="Z21" s="63">
        <v>2006</v>
      </c>
      <c r="AA21" s="63">
        <v>2017</v>
      </c>
      <c r="AB21" s="63">
        <f>AA21-Z21</f>
        <v>11</v>
      </c>
      <c r="AC21" s="65" t="s">
        <v>87</v>
      </c>
      <c r="AD21" s="65" t="s">
        <v>89</v>
      </c>
      <c r="AE21" s="28" t="s">
        <v>181</v>
      </c>
    </row>
    <row r="22" spans="1:31" x14ac:dyDescent="0.7">
      <c r="A22" s="31"/>
      <c r="B22" s="31"/>
      <c r="C22" s="31"/>
      <c r="D22" s="31"/>
      <c r="E22" s="31"/>
      <c r="F22" s="31"/>
      <c r="G22" s="31"/>
      <c r="H22" s="32"/>
      <c r="I22" s="33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4"/>
      <c r="X22" s="34"/>
      <c r="Y22" s="34"/>
      <c r="Z22" s="18"/>
      <c r="AA22" s="33"/>
      <c r="AB22" s="18"/>
      <c r="AC22" s="31"/>
    </row>
    <row r="23" spans="1:31" x14ac:dyDescent="0.7">
      <c r="A23" s="19" t="s">
        <v>177</v>
      </c>
      <c r="B23" s="31"/>
      <c r="C23" s="31"/>
      <c r="D23" s="31"/>
      <c r="E23" s="31"/>
      <c r="F23" s="31"/>
      <c r="G23" s="31"/>
      <c r="H23" s="32"/>
      <c r="I23" s="33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4"/>
      <c r="X23" s="34"/>
      <c r="Y23" s="34"/>
      <c r="Z23" s="18"/>
      <c r="AA23" s="33"/>
      <c r="AB23" s="18"/>
      <c r="AC23" s="31"/>
    </row>
    <row r="24" spans="1:31" x14ac:dyDescent="0.7">
      <c r="A24" s="83" t="s">
        <v>176</v>
      </c>
      <c r="B24" s="31"/>
      <c r="C24" s="31"/>
      <c r="D24" s="31"/>
      <c r="E24" s="31"/>
      <c r="F24" s="31"/>
      <c r="G24" s="31"/>
      <c r="H24" s="32"/>
      <c r="I24" s="33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4"/>
      <c r="X24" s="34"/>
      <c r="Y24" s="34"/>
      <c r="Z24" s="18"/>
      <c r="AA24" s="33"/>
      <c r="AB24" s="18"/>
      <c r="AC24" s="31"/>
    </row>
    <row r="25" spans="1:31" x14ac:dyDescent="0.7">
      <c r="A25" s="19" t="s">
        <v>75</v>
      </c>
      <c r="B25" s="31"/>
      <c r="C25" s="31"/>
      <c r="D25" s="31"/>
      <c r="E25" s="31"/>
      <c r="F25" s="31"/>
      <c r="G25" s="31"/>
      <c r="H25" s="32"/>
      <c r="I25" s="33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4"/>
      <c r="X25" s="34"/>
      <c r="Y25" s="34"/>
      <c r="Z25" s="18"/>
      <c r="AA25" s="33"/>
      <c r="AB25" s="18"/>
      <c r="AC25" s="31"/>
    </row>
    <row r="26" spans="1:31" x14ac:dyDescent="0.7">
      <c r="A26" s="19" t="s">
        <v>180</v>
      </c>
      <c r="B26" s="31"/>
      <c r="C26" s="31"/>
      <c r="D26" s="31"/>
      <c r="E26" s="31"/>
      <c r="F26" s="31"/>
      <c r="G26" s="31"/>
      <c r="H26" s="32"/>
      <c r="I26" s="33"/>
      <c r="J26" s="31"/>
      <c r="K26" s="31"/>
      <c r="L26" s="31"/>
      <c r="M26" s="31"/>
      <c r="N26" s="31"/>
      <c r="O26" s="31"/>
      <c r="P26" s="39"/>
      <c r="Q26" s="39"/>
      <c r="R26" s="39"/>
      <c r="S26" s="39"/>
      <c r="T26" s="39"/>
      <c r="U26" s="39"/>
      <c r="V26" s="39"/>
      <c r="W26" s="34"/>
      <c r="X26" s="34"/>
      <c r="Y26" s="34"/>
      <c r="Z26" s="18"/>
      <c r="AA26" s="33"/>
      <c r="AB26" s="18"/>
      <c r="AC26" s="31"/>
    </row>
    <row r="27" spans="1:31" s="3" customFormat="1" x14ac:dyDescent="0.7">
      <c r="A27" s="19" t="s">
        <v>94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50"/>
      <c r="Q27" s="50"/>
      <c r="R27" s="50"/>
      <c r="S27" s="50"/>
      <c r="T27" s="50"/>
      <c r="U27" s="50"/>
      <c r="V27" s="50"/>
      <c r="W27" s="20"/>
      <c r="X27" s="20"/>
      <c r="Y27" s="20"/>
      <c r="Z27" s="20"/>
      <c r="AA27" s="20"/>
      <c r="AB27" s="20"/>
      <c r="AC27" s="20"/>
    </row>
    <row r="28" spans="1:31" x14ac:dyDescent="0.7">
      <c r="P28" s="39"/>
      <c r="Q28" s="39"/>
      <c r="R28" s="39"/>
      <c r="S28" s="39"/>
      <c r="T28" s="39"/>
      <c r="U28" s="39"/>
      <c r="V28" s="39"/>
      <c r="Z28" s="20"/>
      <c r="AB28" s="20"/>
    </row>
    <row r="29" spans="1:31" x14ac:dyDescent="0.7">
      <c r="A29" s="88" t="s">
        <v>166</v>
      </c>
      <c r="B29" s="89"/>
      <c r="C29" s="89"/>
      <c r="D29" s="89"/>
      <c r="E29" s="89"/>
      <c r="F29" s="89"/>
      <c r="G29" s="89"/>
      <c r="H29" s="89"/>
      <c r="I29" s="90"/>
      <c r="P29" s="39"/>
      <c r="Q29" s="84"/>
      <c r="R29" s="84"/>
      <c r="S29" s="84"/>
      <c r="T29" s="39"/>
      <c r="U29" s="39"/>
      <c r="V29" s="39"/>
      <c r="Z29" s="20"/>
      <c r="AB29" s="20"/>
    </row>
    <row r="30" spans="1:31" x14ac:dyDescent="0.7">
      <c r="A30" s="43" t="s">
        <v>141</v>
      </c>
      <c r="B30" s="45" t="s">
        <v>0</v>
      </c>
      <c r="C30" s="46" t="s">
        <v>22</v>
      </c>
      <c r="D30" s="47" t="s">
        <v>141</v>
      </c>
      <c r="E30" s="47" t="s">
        <v>0</v>
      </c>
      <c r="F30" s="47" t="s">
        <v>43</v>
      </c>
      <c r="G30" s="47" t="s">
        <v>141</v>
      </c>
      <c r="H30" s="45" t="s">
        <v>0</v>
      </c>
      <c r="I30" s="46" t="s">
        <v>23</v>
      </c>
      <c r="P30" s="79"/>
      <c r="Q30" s="79"/>
      <c r="R30" s="79"/>
      <c r="S30" s="79"/>
      <c r="T30" s="39"/>
      <c r="U30" s="79"/>
      <c r="V30" s="39"/>
      <c r="Z30" s="20"/>
      <c r="AB30" s="20"/>
    </row>
    <row r="31" spans="1:31" x14ac:dyDescent="0.7">
      <c r="A31" s="44">
        <v>20</v>
      </c>
      <c r="B31" s="66" t="s">
        <v>5</v>
      </c>
      <c r="C31" s="66" t="s">
        <v>25</v>
      </c>
      <c r="D31" s="44">
        <v>20</v>
      </c>
      <c r="E31" s="66" t="s">
        <v>54</v>
      </c>
      <c r="F31" s="66">
        <v>22520</v>
      </c>
      <c r="G31" s="44">
        <v>20</v>
      </c>
      <c r="H31" s="69" t="s">
        <v>10</v>
      </c>
      <c r="I31" s="69">
        <v>1590</v>
      </c>
      <c r="P31" s="39"/>
      <c r="Q31" s="42"/>
      <c r="R31" s="39"/>
      <c r="S31" s="39"/>
      <c r="T31" s="39"/>
      <c r="U31" s="39"/>
      <c r="V31" s="39"/>
      <c r="Z31" s="20"/>
      <c r="AB31" s="20"/>
    </row>
    <row r="32" spans="1:31" x14ac:dyDescent="0.7">
      <c r="A32" s="44">
        <v>19</v>
      </c>
      <c r="B32" s="67" t="s">
        <v>6</v>
      </c>
      <c r="C32" s="67" t="s">
        <v>24</v>
      </c>
      <c r="D32" s="44">
        <v>19</v>
      </c>
      <c r="E32" s="68" t="s">
        <v>15</v>
      </c>
      <c r="F32" s="67">
        <v>12000</v>
      </c>
      <c r="G32" s="44">
        <v>19</v>
      </c>
      <c r="H32" s="68" t="s">
        <v>9</v>
      </c>
      <c r="I32" s="68">
        <v>1480</v>
      </c>
      <c r="P32" s="39"/>
      <c r="Q32" s="42"/>
      <c r="R32" s="39"/>
      <c r="S32" s="39"/>
      <c r="T32" s="39"/>
      <c r="U32" s="39"/>
      <c r="V32" s="39"/>
      <c r="Z32" s="20"/>
      <c r="AB32" s="20"/>
    </row>
    <row r="33" spans="1:28" x14ac:dyDescent="0.7">
      <c r="A33" s="44">
        <v>18</v>
      </c>
      <c r="B33" s="66" t="s">
        <v>54</v>
      </c>
      <c r="C33" s="66" t="s">
        <v>92</v>
      </c>
      <c r="D33" s="44">
        <v>18</v>
      </c>
      <c r="E33" s="68" t="s">
        <v>9</v>
      </c>
      <c r="F33" s="67">
        <v>9000</v>
      </c>
      <c r="G33" s="44">
        <v>18</v>
      </c>
      <c r="H33" s="66" t="s">
        <v>73</v>
      </c>
      <c r="I33" s="66">
        <v>1400</v>
      </c>
      <c r="P33" s="39"/>
      <c r="Q33" s="42"/>
      <c r="R33" s="39"/>
      <c r="S33" s="39"/>
      <c r="T33" s="39"/>
      <c r="U33" s="39"/>
      <c r="V33" s="39"/>
      <c r="Z33" s="20"/>
      <c r="AB33" s="20"/>
    </row>
    <row r="34" spans="1:28" x14ac:dyDescent="0.7">
      <c r="A34" s="44">
        <v>17</v>
      </c>
      <c r="B34" s="68" t="s">
        <v>15</v>
      </c>
      <c r="C34" s="67" t="s">
        <v>132</v>
      </c>
      <c r="D34" s="44">
        <v>17</v>
      </c>
      <c r="E34" s="66" t="s">
        <v>5</v>
      </c>
      <c r="F34" s="66">
        <v>8200</v>
      </c>
      <c r="G34" s="44">
        <v>17</v>
      </c>
      <c r="H34" s="67" t="s">
        <v>14</v>
      </c>
      <c r="I34" s="67">
        <v>1310</v>
      </c>
      <c r="P34" s="39"/>
      <c r="Q34" s="39"/>
      <c r="R34" s="39"/>
      <c r="S34" s="39"/>
      <c r="T34" s="39"/>
      <c r="U34" s="39"/>
      <c r="V34" s="39"/>
      <c r="Z34" s="20"/>
      <c r="AB34" s="20"/>
    </row>
    <row r="35" spans="1:28" x14ac:dyDescent="0.7">
      <c r="A35" s="44">
        <v>16</v>
      </c>
      <c r="B35" s="66" t="s">
        <v>53</v>
      </c>
      <c r="C35" s="66" t="s">
        <v>76</v>
      </c>
      <c r="D35" s="44">
        <v>16</v>
      </c>
      <c r="E35" s="66" t="s">
        <v>8</v>
      </c>
      <c r="F35" s="66">
        <v>8050</v>
      </c>
      <c r="G35" s="44">
        <v>16</v>
      </c>
      <c r="H35" s="68" t="s">
        <v>15</v>
      </c>
      <c r="I35" s="67">
        <v>1300</v>
      </c>
      <c r="P35" s="39"/>
      <c r="Q35" s="39"/>
      <c r="R35" s="39"/>
      <c r="S35" s="39"/>
      <c r="T35" s="39"/>
      <c r="U35" s="39"/>
      <c r="V35" s="39"/>
      <c r="Z35" s="20"/>
      <c r="AB35" s="20"/>
    </row>
    <row r="36" spans="1:28" x14ac:dyDescent="0.7">
      <c r="A36" s="44">
        <v>15</v>
      </c>
      <c r="B36" s="68" t="s">
        <v>9</v>
      </c>
      <c r="C36" s="68" t="s">
        <v>42</v>
      </c>
      <c r="D36" s="44">
        <v>15</v>
      </c>
      <c r="E36" s="67" t="s">
        <v>14</v>
      </c>
      <c r="F36" s="67">
        <v>8000</v>
      </c>
      <c r="G36" s="44">
        <v>15</v>
      </c>
      <c r="H36" s="66" t="s">
        <v>8</v>
      </c>
      <c r="I36" s="66">
        <v>1250</v>
      </c>
      <c r="P36" s="39"/>
      <c r="Q36" s="39"/>
      <c r="R36" s="39"/>
      <c r="S36" s="39"/>
      <c r="T36" s="39"/>
      <c r="U36" s="39"/>
      <c r="V36" s="39"/>
      <c r="Z36" s="20"/>
      <c r="AB36" s="20"/>
    </row>
    <row r="37" spans="1:28" x14ac:dyDescent="0.7">
      <c r="A37" s="44">
        <v>14</v>
      </c>
      <c r="B37" s="69" t="s">
        <v>10</v>
      </c>
      <c r="C37" s="69" t="s">
        <v>44</v>
      </c>
      <c r="D37" s="44">
        <v>14</v>
      </c>
      <c r="E37" s="66" t="s">
        <v>53</v>
      </c>
      <c r="F37" s="66">
        <v>7260</v>
      </c>
      <c r="G37" s="44">
        <v>14</v>
      </c>
      <c r="H37" s="67" t="s">
        <v>7</v>
      </c>
      <c r="I37" s="67">
        <v>1250</v>
      </c>
      <c r="P37" s="39"/>
      <c r="Q37" s="39"/>
      <c r="R37" s="39"/>
      <c r="S37" s="39"/>
      <c r="T37" s="39"/>
      <c r="U37" s="39"/>
      <c r="V37" s="39"/>
      <c r="Z37" s="20"/>
      <c r="AB37" s="20"/>
    </row>
    <row r="38" spans="1:28" x14ac:dyDescent="0.7">
      <c r="A38" s="44">
        <v>13</v>
      </c>
      <c r="B38" s="66" t="s">
        <v>139</v>
      </c>
      <c r="C38" s="66" t="s">
        <v>140</v>
      </c>
      <c r="D38" s="44">
        <v>13</v>
      </c>
      <c r="E38" s="67" t="s">
        <v>6</v>
      </c>
      <c r="F38" s="67">
        <v>6800</v>
      </c>
      <c r="G38" s="44">
        <v>13</v>
      </c>
      <c r="H38" s="68" t="s">
        <v>11</v>
      </c>
      <c r="I38" s="68">
        <v>1040</v>
      </c>
      <c r="P38" s="39"/>
      <c r="Q38" s="39"/>
      <c r="R38" s="39"/>
      <c r="S38" s="39"/>
      <c r="T38" s="39"/>
      <c r="U38" s="39"/>
      <c r="V38" s="39"/>
      <c r="Z38" s="20"/>
      <c r="AB38" s="20"/>
    </row>
    <row r="39" spans="1:28" x14ac:dyDescent="0.7">
      <c r="A39" s="44">
        <v>12</v>
      </c>
      <c r="B39" s="68" t="s">
        <v>13</v>
      </c>
      <c r="C39" s="68" t="s">
        <v>95</v>
      </c>
      <c r="D39" s="44">
        <v>12</v>
      </c>
      <c r="E39" s="67" t="s">
        <v>7</v>
      </c>
      <c r="F39" s="67">
        <v>6200</v>
      </c>
      <c r="G39" s="44">
        <v>12</v>
      </c>
      <c r="H39" s="68" t="s">
        <v>13</v>
      </c>
      <c r="I39" s="68">
        <v>950</v>
      </c>
      <c r="P39" s="39"/>
      <c r="Q39" s="39"/>
      <c r="R39" s="39"/>
      <c r="S39" s="39"/>
      <c r="T39" s="39"/>
      <c r="U39" s="39"/>
      <c r="V39" s="39"/>
      <c r="Z39" s="20"/>
      <c r="AB39" s="20"/>
    </row>
    <row r="40" spans="1:28" x14ac:dyDescent="0.7">
      <c r="A40" s="44">
        <v>11</v>
      </c>
      <c r="B40" s="66" t="s">
        <v>8</v>
      </c>
      <c r="C40" s="66" t="s">
        <v>31</v>
      </c>
      <c r="D40" s="44">
        <v>11</v>
      </c>
      <c r="E40" s="69" t="s">
        <v>10</v>
      </c>
      <c r="F40" s="66">
        <v>4500</v>
      </c>
      <c r="G40" s="44">
        <v>11</v>
      </c>
      <c r="H40" s="69" t="s">
        <v>12</v>
      </c>
      <c r="I40" s="69">
        <v>890</v>
      </c>
      <c r="P40" s="39"/>
      <c r="Q40" s="39"/>
      <c r="R40" s="39"/>
      <c r="S40" s="39"/>
      <c r="T40" s="39"/>
      <c r="U40" s="39"/>
      <c r="V40" s="39"/>
      <c r="Z40" s="20"/>
      <c r="AB40" s="20"/>
    </row>
    <row r="41" spans="1:28" x14ac:dyDescent="0.7">
      <c r="A41" s="44">
        <v>10</v>
      </c>
      <c r="B41" s="67" t="s">
        <v>7</v>
      </c>
      <c r="C41" s="67" t="s">
        <v>30</v>
      </c>
      <c r="D41" s="44">
        <v>10</v>
      </c>
      <c r="E41" s="67" t="s">
        <v>4</v>
      </c>
      <c r="F41" s="67">
        <v>4490</v>
      </c>
      <c r="G41" s="44">
        <v>10</v>
      </c>
      <c r="H41" s="66" t="s">
        <v>139</v>
      </c>
      <c r="I41" s="66">
        <v>850</v>
      </c>
      <c r="P41" s="39"/>
      <c r="Q41" s="42"/>
      <c r="R41" s="39"/>
      <c r="S41" s="39"/>
      <c r="T41" s="39"/>
      <c r="U41" s="39"/>
      <c r="V41" s="39"/>
      <c r="Z41" s="20"/>
      <c r="AB41" s="20"/>
    </row>
    <row r="42" spans="1:28" x14ac:dyDescent="0.7">
      <c r="A42" s="44">
        <v>9</v>
      </c>
      <c r="B42" s="67" t="s">
        <v>4</v>
      </c>
      <c r="C42" s="67" t="s">
        <v>17</v>
      </c>
      <c r="D42" s="44">
        <v>9</v>
      </c>
      <c r="E42" s="66" t="s">
        <v>52</v>
      </c>
      <c r="F42" s="66">
        <v>4000</v>
      </c>
      <c r="G42" s="44">
        <v>9</v>
      </c>
      <c r="H42" s="67" t="s">
        <v>113</v>
      </c>
      <c r="I42" s="67">
        <v>790</v>
      </c>
      <c r="P42" s="39"/>
      <c r="Q42" s="39"/>
      <c r="R42" s="39"/>
      <c r="S42" s="39"/>
      <c r="T42" s="39"/>
      <c r="U42" s="39"/>
      <c r="V42" s="39"/>
      <c r="Z42" s="20"/>
      <c r="AB42" s="20"/>
    </row>
    <row r="43" spans="1:28" x14ac:dyDescent="0.7">
      <c r="A43" s="44">
        <v>8</v>
      </c>
      <c r="B43" s="68" t="s">
        <v>11</v>
      </c>
      <c r="C43" s="68" t="s">
        <v>48</v>
      </c>
      <c r="D43" s="44">
        <v>8</v>
      </c>
      <c r="E43" s="66" t="s">
        <v>73</v>
      </c>
      <c r="F43" s="66">
        <v>4000</v>
      </c>
      <c r="G43" s="44">
        <v>8</v>
      </c>
      <c r="H43" s="67" t="s">
        <v>4</v>
      </c>
      <c r="I43" s="67">
        <v>760</v>
      </c>
      <c r="P43" s="39"/>
      <c r="Q43" s="39"/>
      <c r="R43" s="39"/>
      <c r="S43" s="39"/>
      <c r="T43" s="39"/>
      <c r="U43" s="39"/>
      <c r="V43" s="39"/>
      <c r="Z43" s="20"/>
      <c r="AB43" s="20"/>
    </row>
    <row r="44" spans="1:28" x14ac:dyDescent="0.7">
      <c r="A44" s="44">
        <v>7</v>
      </c>
      <c r="B44" s="69" t="s">
        <v>12</v>
      </c>
      <c r="C44" s="69" t="s">
        <v>50</v>
      </c>
      <c r="D44" s="44">
        <v>7</v>
      </c>
      <c r="E44" s="68" t="s">
        <v>13</v>
      </c>
      <c r="F44" s="67">
        <v>3800</v>
      </c>
      <c r="G44" s="44">
        <v>7</v>
      </c>
      <c r="H44" s="67" t="s">
        <v>6</v>
      </c>
      <c r="I44" s="67">
        <v>738</v>
      </c>
      <c r="P44" s="39"/>
      <c r="Q44" s="39"/>
      <c r="R44" s="39"/>
      <c r="S44" s="39"/>
      <c r="T44" s="39"/>
      <c r="U44" s="39"/>
      <c r="V44" s="39"/>
      <c r="Z44" s="20"/>
      <c r="AB44" s="20"/>
    </row>
    <row r="45" spans="1:28" x14ac:dyDescent="0.7">
      <c r="A45" s="44">
        <v>6</v>
      </c>
      <c r="B45" s="69" t="s">
        <v>16</v>
      </c>
      <c r="C45" s="69" t="s">
        <v>102</v>
      </c>
      <c r="D45" s="44">
        <v>6</v>
      </c>
      <c r="E45" s="66" t="s">
        <v>139</v>
      </c>
      <c r="F45" s="66">
        <v>3438</v>
      </c>
      <c r="G45" s="44">
        <v>6</v>
      </c>
      <c r="H45" s="66" t="s">
        <v>52</v>
      </c>
      <c r="I45" s="66">
        <v>650</v>
      </c>
      <c r="P45" s="39"/>
      <c r="Q45" s="42"/>
      <c r="R45" s="39"/>
      <c r="S45" s="39"/>
      <c r="T45" s="39"/>
      <c r="U45" s="39"/>
      <c r="V45" s="39"/>
      <c r="Z45" s="20"/>
      <c r="AB45" s="20"/>
    </row>
    <row r="46" spans="1:28" x14ac:dyDescent="0.7">
      <c r="A46" s="44">
        <v>5</v>
      </c>
      <c r="B46" s="67" t="s">
        <v>14</v>
      </c>
      <c r="C46" s="67" t="s">
        <v>131</v>
      </c>
      <c r="D46" s="44">
        <v>5</v>
      </c>
      <c r="E46" s="68" t="s">
        <v>11</v>
      </c>
      <c r="F46" s="67">
        <v>3090</v>
      </c>
      <c r="G46" s="44">
        <v>5</v>
      </c>
      <c r="H46" s="66" t="s">
        <v>5</v>
      </c>
      <c r="I46" s="66">
        <v>628</v>
      </c>
      <c r="P46" s="39"/>
      <c r="Q46" s="42"/>
      <c r="R46" s="39"/>
      <c r="S46" s="39"/>
      <c r="T46" s="39"/>
      <c r="U46" s="39"/>
      <c r="V46" s="39"/>
      <c r="Z46" s="20"/>
      <c r="AB46" s="20"/>
    </row>
    <row r="47" spans="1:28" x14ac:dyDescent="0.7">
      <c r="A47" s="44">
        <v>4</v>
      </c>
      <c r="B47" s="66" t="s">
        <v>73</v>
      </c>
      <c r="C47" s="66" t="s">
        <v>134</v>
      </c>
      <c r="D47" s="44">
        <v>4</v>
      </c>
      <c r="E47" s="69" t="s">
        <v>12</v>
      </c>
      <c r="F47" s="66">
        <v>2500</v>
      </c>
      <c r="G47" s="44">
        <v>4</v>
      </c>
      <c r="H47" s="66" t="s">
        <v>53</v>
      </c>
      <c r="I47" s="66">
        <v>560</v>
      </c>
      <c r="P47" s="39"/>
      <c r="Q47" s="39"/>
      <c r="R47" s="39"/>
      <c r="S47" s="39"/>
      <c r="T47" s="39"/>
      <c r="U47" s="39"/>
      <c r="V47" s="39"/>
      <c r="Z47" s="20"/>
      <c r="AB47" s="20"/>
    </row>
    <row r="48" spans="1:28" x14ac:dyDescent="0.7">
      <c r="A48" s="44">
        <v>3</v>
      </c>
      <c r="B48" s="68" t="s">
        <v>74</v>
      </c>
      <c r="C48" s="68" t="s">
        <v>106</v>
      </c>
      <c r="D48" s="44">
        <v>3</v>
      </c>
      <c r="E48" s="69" t="s">
        <v>16</v>
      </c>
      <c r="F48" s="66">
        <v>1500</v>
      </c>
      <c r="G48" s="44">
        <v>3</v>
      </c>
      <c r="H48" s="66" t="s">
        <v>54</v>
      </c>
      <c r="I48" s="66">
        <v>520</v>
      </c>
      <c r="P48" s="39"/>
      <c r="Q48" s="39"/>
      <c r="R48" s="39"/>
      <c r="S48" s="39"/>
      <c r="T48" s="39"/>
      <c r="U48" s="39"/>
      <c r="V48" s="39"/>
      <c r="Z48" s="20"/>
      <c r="AB48" s="20"/>
    </row>
    <row r="49" spans="1:28" x14ac:dyDescent="0.7">
      <c r="A49" s="44">
        <v>2</v>
      </c>
      <c r="B49" s="66" t="s">
        <v>52</v>
      </c>
      <c r="C49" s="66" t="s">
        <v>130</v>
      </c>
      <c r="D49" s="44">
        <v>2</v>
      </c>
      <c r="E49" s="67" t="s">
        <v>113</v>
      </c>
      <c r="F49" s="67">
        <v>1230</v>
      </c>
      <c r="G49" s="44">
        <v>2</v>
      </c>
      <c r="H49" s="69" t="s">
        <v>16</v>
      </c>
      <c r="I49" s="69">
        <v>520</v>
      </c>
      <c r="P49" s="39"/>
      <c r="Q49" s="42"/>
      <c r="R49" s="39"/>
      <c r="S49" s="39"/>
      <c r="T49" s="39"/>
      <c r="U49" s="39"/>
      <c r="V49" s="39"/>
      <c r="Z49" s="20"/>
      <c r="AB49" s="20"/>
    </row>
    <row r="50" spans="1:28" x14ac:dyDescent="0.7">
      <c r="A50" s="44">
        <v>1</v>
      </c>
      <c r="B50" s="67" t="s">
        <v>113</v>
      </c>
      <c r="C50" s="67" t="s">
        <v>121</v>
      </c>
      <c r="D50" s="44">
        <v>1</v>
      </c>
      <c r="E50" s="68" t="s">
        <v>74</v>
      </c>
      <c r="F50" s="67">
        <v>500</v>
      </c>
      <c r="G50" s="44">
        <v>1</v>
      </c>
      <c r="H50" s="68" t="s">
        <v>74</v>
      </c>
      <c r="I50" s="68">
        <v>450</v>
      </c>
      <c r="P50" s="39"/>
      <c r="Q50" s="42"/>
      <c r="R50" s="39"/>
      <c r="S50" s="39"/>
      <c r="T50" s="39"/>
      <c r="U50" s="39"/>
      <c r="V50" s="39"/>
      <c r="Z50" s="20"/>
      <c r="AB50" s="20"/>
    </row>
    <row r="51" spans="1:28" x14ac:dyDescent="0.7">
      <c r="A51" s="39"/>
      <c r="B51" s="42"/>
      <c r="C51" s="42"/>
      <c r="D51" s="39"/>
      <c r="E51" s="42"/>
      <c r="F51" s="39"/>
      <c r="G51" s="39"/>
      <c r="H51" s="39"/>
      <c r="I51" s="39"/>
      <c r="K51" s="39"/>
      <c r="L51" s="39"/>
      <c r="M51" s="39"/>
      <c r="N51" s="39"/>
      <c r="O51" s="39"/>
      <c r="P51" s="39"/>
      <c r="Q51" s="51"/>
      <c r="R51" s="39"/>
      <c r="S51" s="39"/>
      <c r="T51" s="39"/>
      <c r="U51" s="39"/>
      <c r="V51" s="39"/>
      <c r="Z51" s="20"/>
      <c r="AB51" s="20"/>
    </row>
    <row r="52" spans="1:28" x14ac:dyDescent="0.7">
      <c r="M52" s="39"/>
      <c r="N52" s="39"/>
      <c r="O52" s="39"/>
      <c r="Z52" s="20"/>
      <c r="AB52" s="20"/>
    </row>
    <row r="53" spans="1:28" x14ac:dyDescent="0.7">
      <c r="A53" s="88" t="s">
        <v>148</v>
      </c>
      <c r="B53" s="89"/>
      <c r="C53" s="89"/>
      <c r="D53" s="89"/>
      <c r="E53" s="89"/>
      <c r="F53" s="89"/>
      <c r="G53" s="90"/>
      <c r="H53" s="40"/>
      <c r="I53" s="41"/>
      <c r="J53" s="39"/>
      <c r="M53" s="39"/>
      <c r="N53" s="39"/>
      <c r="O53" s="39"/>
      <c r="Z53" s="20"/>
      <c r="AB53" s="20"/>
    </row>
    <row r="54" spans="1:28" x14ac:dyDescent="0.7">
      <c r="A54" s="36" t="s">
        <v>0</v>
      </c>
      <c r="B54" s="52" t="s">
        <v>142</v>
      </c>
      <c r="C54" s="52" t="s">
        <v>143</v>
      </c>
      <c r="D54" s="52" t="s">
        <v>144</v>
      </c>
      <c r="E54" s="78" t="s">
        <v>164</v>
      </c>
      <c r="F54" s="78" t="s">
        <v>165</v>
      </c>
      <c r="G54" s="80" t="s">
        <v>163</v>
      </c>
      <c r="H54" s="79"/>
      <c r="I54" s="81"/>
      <c r="J54" s="39"/>
      <c r="M54" s="39"/>
      <c r="N54" s="39"/>
      <c r="O54" s="39"/>
      <c r="Z54" s="20"/>
      <c r="AB54" s="20"/>
    </row>
    <row r="55" spans="1:28" x14ac:dyDescent="0.7">
      <c r="A55" s="74" t="s">
        <v>4</v>
      </c>
      <c r="B55" s="44">
        <v>9</v>
      </c>
      <c r="C55" s="44">
        <v>10</v>
      </c>
      <c r="D55" s="44">
        <v>8</v>
      </c>
      <c r="E55" s="82">
        <f>テーブル2[[#This Row],[Ferry Range]]+テーブル2[[#This Row],[Payload]]+テーブル2[[#This Row],[Cruising Speed]]</f>
        <v>27</v>
      </c>
      <c r="F55" s="21">
        <v>-4</v>
      </c>
      <c r="G55" s="71">
        <f>B55+C55+D55+F55</f>
        <v>23</v>
      </c>
      <c r="H55" s="39"/>
      <c r="I55" s="49"/>
      <c r="J55" s="39"/>
      <c r="Z55" s="20"/>
      <c r="AB55" s="20"/>
    </row>
    <row r="56" spans="1:28" x14ac:dyDescent="0.7">
      <c r="A56" s="73" t="s">
        <v>5</v>
      </c>
      <c r="B56" s="44">
        <v>20</v>
      </c>
      <c r="C56" s="44">
        <v>17</v>
      </c>
      <c r="D56" s="44">
        <v>5</v>
      </c>
      <c r="E56" s="66">
        <f>テーブル2[[#This Row],[Ferry Range]]+テーブル2[[#This Row],[Payload]]+テーブル2[[#This Row],[Cruising Speed]]</f>
        <v>42</v>
      </c>
      <c r="F56" s="44">
        <v>4</v>
      </c>
      <c r="G56" s="71">
        <f>B56+C56+D56+F56</f>
        <v>46</v>
      </c>
      <c r="H56" s="39"/>
      <c r="I56" s="49"/>
      <c r="J56" s="39"/>
      <c r="Z56" s="20"/>
      <c r="AB56" s="20"/>
    </row>
    <row r="57" spans="1:28" x14ac:dyDescent="0.7">
      <c r="A57" s="74" t="s">
        <v>113</v>
      </c>
      <c r="B57" s="44">
        <v>1</v>
      </c>
      <c r="C57" s="44">
        <v>2</v>
      </c>
      <c r="D57" s="44">
        <v>9</v>
      </c>
      <c r="E57" s="66">
        <f>テーブル2[[#This Row],[Ferry Range]]+テーブル2[[#This Row],[Payload]]+テーブル2[[#This Row],[Cruising Speed]]</f>
        <v>12</v>
      </c>
      <c r="F57" s="21">
        <v>1</v>
      </c>
      <c r="G57" s="71">
        <f>B57+C57+D57+F57</f>
        <v>13</v>
      </c>
      <c r="H57" s="39"/>
      <c r="I57" s="49"/>
      <c r="J57" s="39"/>
      <c r="Z57" s="20"/>
      <c r="AB57" s="20"/>
    </row>
    <row r="58" spans="1:28" x14ac:dyDescent="0.7">
      <c r="A58" s="74" t="s">
        <v>6</v>
      </c>
      <c r="B58" s="44">
        <v>19</v>
      </c>
      <c r="C58" s="44">
        <v>13</v>
      </c>
      <c r="D58" s="44">
        <v>7</v>
      </c>
      <c r="E58" s="66">
        <f>テーブル2[[#This Row],[Ferry Range]]+テーブル2[[#This Row],[Payload]]+テーブル2[[#This Row],[Cruising Speed]]</f>
        <v>39</v>
      </c>
      <c r="F58" s="44">
        <v>0</v>
      </c>
      <c r="G58" s="71">
        <f>B58+C58+D58+F58</f>
        <v>39</v>
      </c>
      <c r="H58" s="39"/>
      <c r="I58" s="49"/>
      <c r="J58" s="39"/>
      <c r="Z58" s="20"/>
      <c r="AB58" s="20"/>
    </row>
    <row r="59" spans="1:28" x14ac:dyDescent="0.7">
      <c r="A59" s="70" t="s">
        <v>74</v>
      </c>
      <c r="B59" s="44">
        <v>3</v>
      </c>
      <c r="C59" s="44">
        <v>1</v>
      </c>
      <c r="D59" s="44">
        <v>1</v>
      </c>
      <c r="E59" s="66">
        <f>テーブル2[[#This Row],[Ferry Range]]+テーブル2[[#This Row],[Payload]]+テーブル2[[#This Row],[Cruising Speed]]</f>
        <v>5</v>
      </c>
      <c r="F59" s="21">
        <v>0</v>
      </c>
      <c r="G59" s="71">
        <f>B59+C59+D59+F59</f>
        <v>5</v>
      </c>
      <c r="H59" s="42"/>
      <c r="I59" s="49"/>
      <c r="J59" s="39"/>
      <c r="Z59" s="20"/>
      <c r="AB59" s="20"/>
    </row>
    <row r="60" spans="1:28" x14ac:dyDescent="0.7">
      <c r="A60" s="73" t="s">
        <v>139</v>
      </c>
      <c r="B60" s="44">
        <v>13</v>
      </c>
      <c r="C60" s="44">
        <v>6</v>
      </c>
      <c r="D60" s="44">
        <v>10</v>
      </c>
      <c r="E60" s="66">
        <f>テーブル2[[#This Row],[Ferry Range]]+テーブル2[[#This Row],[Payload]]+テーブル2[[#This Row],[Cruising Speed]]</f>
        <v>29</v>
      </c>
      <c r="F60" s="44">
        <v>-5</v>
      </c>
      <c r="G60" s="71">
        <f>B60+C60+D60+F60</f>
        <v>24</v>
      </c>
      <c r="H60" s="39"/>
      <c r="I60" s="49"/>
      <c r="J60" s="39"/>
      <c r="Z60" s="20"/>
      <c r="AB60" s="20"/>
    </row>
    <row r="61" spans="1:28" x14ac:dyDescent="0.7">
      <c r="A61" s="74" t="s">
        <v>14</v>
      </c>
      <c r="B61" s="44">
        <v>5</v>
      </c>
      <c r="C61" s="44">
        <v>15</v>
      </c>
      <c r="D61" s="44">
        <v>17</v>
      </c>
      <c r="E61" s="66">
        <f>テーブル2[[#This Row],[Ferry Range]]+テーブル2[[#This Row],[Payload]]+テーブル2[[#This Row],[Cruising Speed]]</f>
        <v>37</v>
      </c>
      <c r="F61" s="21">
        <v>4</v>
      </c>
      <c r="G61" s="71">
        <f>B61+C61+D61+F61</f>
        <v>41</v>
      </c>
      <c r="H61" s="39"/>
      <c r="I61" s="49"/>
      <c r="J61" s="39"/>
      <c r="Z61" s="20"/>
      <c r="AB61" s="20"/>
    </row>
    <row r="62" spans="1:28" x14ac:dyDescent="0.7">
      <c r="A62" s="73" t="s">
        <v>54</v>
      </c>
      <c r="B62" s="44">
        <v>18</v>
      </c>
      <c r="C62" s="44">
        <v>20</v>
      </c>
      <c r="D62" s="44">
        <v>3</v>
      </c>
      <c r="E62" s="66">
        <f>テーブル2[[#This Row],[Ferry Range]]+テーブル2[[#This Row],[Payload]]+テーブル2[[#This Row],[Cruising Speed]]</f>
        <v>41</v>
      </c>
      <c r="F62" s="44">
        <v>4</v>
      </c>
      <c r="G62" s="71">
        <f>B62+C62+D62+F62</f>
        <v>45</v>
      </c>
      <c r="H62" s="39"/>
      <c r="I62" s="49"/>
      <c r="J62" s="39"/>
      <c r="Z62" s="20"/>
      <c r="AB62" s="20"/>
    </row>
    <row r="63" spans="1:28" x14ac:dyDescent="0.7">
      <c r="A63" s="72" t="s">
        <v>10</v>
      </c>
      <c r="B63" s="44">
        <v>14</v>
      </c>
      <c r="C63" s="44">
        <v>11</v>
      </c>
      <c r="D63" s="44">
        <v>20</v>
      </c>
      <c r="E63" s="66">
        <f>テーブル2[[#This Row],[Ferry Range]]+テーブル2[[#This Row],[Payload]]+テーブル2[[#This Row],[Cruising Speed]]</f>
        <v>45</v>
      </c>
      <c r="F63" s="21">
        <v>9</v>
      </c>
      <c r="G63" s="71">
        <f>B63+C63+D63+F63</f>
        <v>54</v>
      </c>
      <c r="H63" s="42"/>
      <c r="I63" s="49"/>
      <c r="J63" s="39"/>
      <c r="Z63" s="20"/>
      <c r="AB63" s="20"/>
    </row>
    <row r="64" spans="1:28" x14ac:dyDescent="0.7">
      <c r="A64" s="73" t="s">
        <v>73</v>
      </c>
      <c r="B64" s="44">
        <v>4</v>
      </c>
      <c r="C64" s="44">
        <v>8</v>
      </c>
      <c r="D64" s="44">
        <v>18</v>
      </c>
      <c r="E64" s="66">
        <f>テーブル2[[#This Row],[Ferry Range]]+テーブル2[[#This Row],[Payload]]+テーブル2[[#This Row],[Cruising Speed]]</f>
        <v>30</v>
      </c>
      <c r="F64" s="44">
        <v>-1</v>
      </c>
      <c r="G64" s="71">
        <f>B64+C64+D64+F64</f>
        <v>29</v>
      </c>
      <c r="H64" s="39"/>
      <c r="I64" s="49"/>
      <c r="J64" s="39"/>
      <c r="Z64" s="20"/>
      <c r="AB64" s="20"/>
    </row>
    <row r="65" spans="1:28" x14ac:dyDescent="0.7">
      <c r="A65" s="73" t="s">
        <v>53</v>
      </c>
      <c r="B65" s="44">
        <v>16</v>
      </c>
      <c r="C65" s="44">
        <v>14</v>
      </c>
      <c r="D65" s="44">
        <v>4</v>
      </c>
      <c r="E65" s="66">
        <f>テーブル2[[#This Row],[Ferry Range]]+テーブル2[[#This Row],[Payload]]+テーブル2[[#This Row],[Cruising Speed]]</f>
        <v>34</v>
      </c>
      <c r="F65" s="21">
        <v>-2</v>
      </c>
      <c r="G65" s="71">
        <f>B65+C65+D65+F65</f>
        <v>32</v>
      </c>
      <c r="H65" s="39"/>
      <c r="I65" s="49"/>
      <c r="J65" s="39"/>
      <c r="Z65" s="20"/>
      <c r="AB65" s="20"/>
    </row>
    <row r="66" spans="1:28" x14ac:dyDescent="0.7">
      <c r="A66" s="72" t="s">
        <v>12</v>
      </c>
      <c r="B66" s="44">
        <v>7</v>
      </c>
      <c r="C66" s="44">
        <v>4</v>
      </c>
      <c r="D66" s="44">
        <v>11</v>
      </c>
      <c r="E66" s="66">
        <f>テーブル2[[#This Row],[Ferry Range]]+テーブル2[[#This Row],[Payload]]+テーブル2[[#This Row],[Cruising Speed]]</f>
        <v>22</v>
      </c>
      <c r="F66" s="44">
        <v>-9</v>
      </c>
      <c r="G66" s="71">
        <f>B66+C66+D66+F66</f>
        <v>13</v>
      </c>
      <c r="H66" s="42"/>
      <c r="I66" s="49"/>
      <c r="J66" s="39"/>
      <c r="Z66" s="20"/>
      <c r="AB66" s="20"/>
    </row>
    <row r="67" spans="1:28" x14ac:dyDescent="0.7">
      <c r="A67" s="70" t="s">
        <v>11</v>
      </c>
      <c r="B67" s="44">
        <v>8</v>
      </c>
      <c r="C67" s="44">
        <v>5</v>
      </c>
      <c r="D67" s="44">
        <v>13</v>
      </c>
      <c r="E67" s="66">
        <f>テーブル2[[#This Row],[Ferry Range]]+テーブル2[[#This Row],[Payload]]+テーブル2[[#This Row],[Cruising Speed]]</f>
        <v>26</v>
      </c>
      <c r="F67" s="21">
        <v>-8</v>
      </c>
      <c r="G67" s="71">
        <f>B67+C67+D67+F67</f>
        <v>18</v>
      </c>
      <c r="H67" s="42"/>
      <c r="I67" s="49"/>
      <c r="J67" s="39"/>
      <c r="Z67" s="20"/>
      <c r="AB67" s="20"/>
    </row>
    <row r="68" spans="1:28" x14ac:dyDescent="0.7">
      <c r="A68" s="73" t="s">
        <v>52</v>
      </c>
      <c r="B68" s="44">
        <v>2</v>
      </c>
      <c r="C68" s="44">
        <v>9</v>
      </c>
      <c r="D68" s="44">
        <v>6</v>
      </c>
      <c r="E68" s="66">
        <f>テーブル2[[#This Row],[Ferry Range]]+テーブル2[[#This Row],[Payload]]+テーブル2[[#This Row],[Cruising Speed]]</f>
        <v>17</v>
      </c>
      <c r="F68" s="44">
        <v>0</v>
      </c>
      <c r="G68" s="71">
        <f>B68+C68+D68+F68</f>
        <v>17</v>
      </c>
      <c r="H68" s="39"/>
      <c r="I68" s="49"/>
      <c r="J68" s="39"/>
      <c r="Z68" s="20"/>
      <c r="AB68" s="20"/>
    </row>
    <row r="69" spans="1:28" x14ac:dyDescent="0.7">
      <c r="A69" s="70" t="s">
        <v>9</v>
      </c>
      <c r="B69" s="44">
        <v>15</v>
      </c>
      <c r="C69" s="44">
        <v>18</v>
      </c>
      <c r="D69" s="44">
        <v>19</v>
      </c>
      <c r="E69" s="66">
        <f>テーブル2[[#This Row],[Ferry Range]]+テーブル2[[#This Row],[Payload]]+テーブル2[[#This Row],[Cruising Speed]]</f>
        <v>52</v>
      </c>
      <c r="F69" s="21">
        <v>7</v>
      </c>
      <c r="G69" s="71">
        <f>B69+C69+D69+F69</f>
        <v>59</v>
      </c>
      <c r="H69" s="42"/>
      <c r="I69" s="49"/>
      <c r="J69" s="39"/>
      <c r="Z69" s="20"/>
      <c r="AB69" s="20"/>
    </row>
    <row r="70" spans="1:28" x14ac:dyDescent="0.7">
      <c r="A70" s="74" t="s">
        <v>7</v>
      </c>
      <c r="B70" s="44">
        <v>10</v>
      </c>
      <c r="C70" s="44">
        <v>12</v>
      </c>
      <c r="D70" s="44">
        <v>14</v>
      </c>
      <c r="E70" s="66">
        <f>テーブル2[[#This Row],[Ferry Range]]+テーブル2[[#This Row],[Payload]]+テーブル2[[#This Row],[Cruising Speed]]</f>
        <v>36</v>
      </c>
      <c r="F70" s="44">
        <v>7</v>
      </c>
      <c r="G70" s="71">
        <f>B70+C70+D70+F70</f>
        <v>43</v>
      </c>
      <c r="H70" s="39"/>
      <c r="I70" s="49"/>
      <c r="J70" s="39"/>
      <c r="Z70" s="20"/>
      <c r="AB70" s="20"/>
    </row>
    <row r="71" spans="1:28" x14ac:dyDescent="0.7">
      <c r="A71" s="70" t="s">
        <v>13</v>
      </c>
      <c r="B71" s="44">
        <v>12</v>
      </c>
      <c r="C71" s="44">
        <v>7</v>
      </c>
      <c r="D71" s="44">
        <v>12</v>
      </c>
      <c r="E71" s="66">
        <f>テーブル2[[#This Row],[Ferry Range]]+テーブル2[[#This Row],[Payload]]+テーブル2[[#This Row],[Cruising Speed]]</f>
        <v>31</v>
      </c>
      <c r="F71" s="21">
        <v>-4</v>
      </c>
      <c r="G71" s="71">
        <f>B71+C71+D71+F71</f>
        <v>27</v>
      </c>
      <c r="H71" s="42"/>
      <c r="I71" s="49"/>
      <c r="J71" s="39"/>
      <c r="Z71" s="20"/>
      <c r="AB71" s="20"/>
    </row>
    <row r="72" spans="1:28" x14ac:dyDescent="0.7">
      <c r="A72" s="73" t="s">
        <v>8</v>
      </c>
      <c r="B72" s="44">
        <v>11</v>
      </c>
      <c r="C72" s="44">
        <v>16</v>
      </c>
      <c r="D72" s="44">
        <v>15</v>
      </c>
      <c r="E72" s="66">
        <f>テーブル2[[#This Row],[Ferry Range]]+テーブル2[[#This Row],[Payload]]+テーブル2[[#This Row],[Cruising Speed]]</f>
        <v>42</v>
      </c>
      <c r="F72" s="44">
        <v>7</v>
      </c>
      <c r="G72" s="71">
        <f>B72+C72+D72+F72</f>
        <v>49</v>
      </c>
      <c r="H72" s="39"/>
      <c r="I72" s="49"/>
      <c r="J72" s="39"/>
      <c r="Z72" s="20"/>
      <c r="AB72" s="20"/>
    </row>
    <row r="73" spans="1:28" x14ac:dyDescent="0.7">
      <c r="A73" s="72" t="s">
        <v>16</v>
      </c>
      <c r="B73" s="44">
        <v>6</v>
      </c>
      <c r="C73" s="44">
        <v>3</v>
      </c>
      <c r="D73" s="44">
        <v>2</v>
      </c>
      <c r="E73" s="66">
        <f>テーブル2[[#This Row],[Ferry Range]]+テーブル2[[#This Row],[Payload]]+テーブル2[[#This Row],[Cruising Speed]]</f>
        <v>11</v>
      </c>
      <c r="F73" s="21">
        <v>0</v>
      </c>
      <c r="G73" s="71">
        <f>B73+C73+D73+F73</f>
        <v>11</v>
      </c>
      <c r="H73" s="42"/>
      <c r="I73" s="49"/>
      <c r="J73" s="39"/>
      <c r="Z73" s="20"/>
      <c r="AB73" s="20"/>
    </row>
    <row r="74" spans="1:28" x14ac:dyDescent="0.7">
      <c r="A74" s="75" t="s">
        <v>15</v>
      </c>
      <c r="B74" s="48">
        <v>17</v>
      </c>
      <c r="C74" s="48">
        <v>19</v>
      </c>
      <c r="D74" s="48">
        <v>16</v>
      </c>
      <c r="E74" s="76">
        <f>テーブル2[[#This Row],[Ferry Range]]+テーブル2[[#This Row],[Payload]]+テーブル2[[#This Row],[Cruising Speed]]</f>
        <v>52</v>
      </c>
      <c r="F74" s="48">
        <v>9</v>
      </c>
      <c r="G74" s="71">
        <f>B74+C74+D74+F74</f>
        <v>61</v>
      </c>
      <c r="H74" s="42"/>
      <c r="I74" s="49"/>
      <c r="J74" s="39"/>
      <c r="Z74" s="20"/>
      <c r="AB74" s="20"/>
    </row>
    <row r="75" spans="1:28" x14ac:dyDescent="0.7">
      <c r="G75" s="39"/>
      <c r="H75" s="40"/>
      <c r="I75" s="41"/>
      <c r="J75" s="39"/>
      <c r="Z75" s="20"/>
      <c r="AB75" s="20"/>
    </row>
    <row r="76" spans="1:28" x14ac:dyDescent="0.7">
      <c r="G76" s="39"/>
      <c r="H76" s="40"/>
      <c r="I76" s="41"/>
      <c r="J76" s="39"/>
      <c r="Z76" s="20"/>
      <c r="AB76" s="20"/>
    </row>
    <row r="77" spans="1:28" x14ac:dyDescent="0.7">
      <c r="A77" s="85" t="s">
        <v>178</v>
      </c>
      <c r="B77" s="86"/>
      <c r="C77" s="87"/>
      <c r="E77" s="85" t="s">
        <v>179</v>
      </c>
      <c r="F77" s="86"/>
      <c r="G77" s="87"/>
      <c r="H77" s="40"/>
      <c r="I77" s="41"/>
      <c r="J77" s="39"/>
      <c r="Z77" s="20"/>
      <c r="AB77" s="20"/>
    </row>
    <row r="78" spans="1:28" x14ac:dyDescent="0.7">
      <c r="A78" s="36" t="s">
        <v>0</v>
      </c>
      <c r="B78" s="52" t="s">
        <v>145</v>
      </c>
      <c r="C78" s="53" t="s">
        <v>71</v>
      </c>
      <c r="E78" s="35" t="s">
        <v>0</v>
      </c>
      <c r="F78" s="54" t="s">
        <v>145</v>
      </c>
      <c r="G78" s="7" t="s">
        <v>162</v>
      </c>
      <c r="H78" s="40"/>
      <c r="I78" s="41"/>
      <c r="J78" s="39"/>
      <c r="Z78" s="20"/>
      <c r="AB78" s="20"/>
    </row>
    <row r="79" spans="1:28" x14ac:dyDescent="0.7">
      <c r="A79" s="70" t="s">
        <v>9</v>
      </c>
      <c r="B79" s="66">
        <v>52</v>
      </c>
      <c r="C79" s="71" t="s">
        <v>146</v>
      </c>
      <c r="E79" s="68" t="s">
        <v>15</v>
      </c>
      <c r="F79" s="66">
        <v>61</v>
      </c>
      <c r="G79" s="66" t="s">
        <v>173</v>
      </c>
      <c r="H79" s="40"/>
      <c r="I79" s="41"/>
      <c r="J79" s="39"/>
      <c r="Z79" s="20"/>
      <c r="AB79" s="20"/>
    </row>
    <row r="80" spans="1:28" x14ac:dyDescent="0.7">
      <c r="A80" s="70" t="s">
        <v>15</v>
      </c>
      <c r="B80" s="66">
        <v>52</v>
      </c>
      <c r="C80" s="71" t="s">
        <v>146</v>
      </c>
      <c r="E80" s="68" t="s">
        <v>9</v>
      </c>
      <c r="F80" s="66">
        <v>59</v>
      </c>
      <c r="G80" s="66" t="s">
        <v>174</v>
      </c>
      <c r="Z80" s="20"/>
      <c r="AB80" s="20"/>
    </row>
    <row r="81" spans="1:28" x14ac:dyDescent="0.7">
      <c r="A81" s="72" t="s">
        <v>10</v>
      </c>
      <c r="B81" s="66">
        <v>45</v>
      </c>
      <c r="C81" s="71" t="s">
        <v>146</v>
      </c>
      <c r="E81" s="69" t="s">
        <v>10</v>
      </c>
      <c r="F81" s="66">
        <v>54</v>
      </c>
      <c r="G81" s="66" t="s">
        <v>175</v>
      </c>
      <c r="Z81" s="20"/>
      <c r="AB81" s="20"/>
    </row>
    <row r="82" spans="1:28" x14ac:dyDescent="0.7">
      <c r="A82" s="73" t="s">
        <v>5</v>
      </c>
      <c r="B82" s="66">
        <v>42</v>
      </c>
      <c r="C82" s="71"/>
      <c r="E82" s="66" t="s">
        <v>8</v>
      </c>
      <c r="F82" s="66">
        <v>49</v>
      </c>
      <c r="G82" s="66" t="s">
        <v>174</v>
      </c>
      <c r="Z82" s="20"/>
      <c r="AB82" s="20"/>
    </row>
    <row r="83" spans="1:28" x14ac:dyDescent="0.7">
      <c r="A83" s="73" t="s">
        <v>8</v>
      </c>
      <c r="B83" s="66">
        <v>42</v>
      </c>
      <c r="C83" s="71" t="s">
        <v>146</v>
      </c>
      <c r="E83" s="66" t="s">
        <v>5</v>
      </c>
      <c r="F83" s="66">
        <v>46</v>
      </c>
      <c r="G83" s="66"/>
      <c r="Z83" s="20"/>
      <c r="AB83" s="20"/>
    </row>
    <row r="84" spans="1:28" x14ac:dyDescent="0.7">
      <c r="A84" s="73" t="s">
        <v>54</v>
      </c>
      <c r="B84" s="66">
        <v>41</v>
      </c>
      <c r="C84" s="71" t="s">
        <v>116</v>
      </c>
      <c r="E84" s="66" t="s">
        <v>54</v>
      </c>
      <c r="F84" s="66">
        <v>45</v>
      </c>
      <c r="G84" s="66" t="s">
        <v>172</v>
      </c>
      <c r="Z84" s="20"/>
      <c r="AB84" s="20"/>
    </row>
    <row r="85" spans="1:28" x14ac:dyDescent="0.7">
      <c r="A85" s="74" t="s">
        <v>6</v>
      </c>
      <c r="B85" s="66">
        <v>39</v>
      </c>
      <c r="C85" s="71"/>
      <c r="E85" s="67" t="s">
        <v>7</v>
      </c>
      <c r="F85" s="66">
        <v>43</v>
      </c>
      <c r="G85" s="66" t="s">
        <v>174</v>
      </c>
      <c r="Z85" s="20"/>
      <c r="AB85" s="20"/>
    </row>
    <row r="86" spans="1:28" x14ac:dyDescent="0.7">
      <c r="A86" s="74" t="s">
        <v>14</v>
      </c>
      <c r="B86" s="66">
        <v>37</v>
      </c>
      <c r="C86" s="71" t="s">
        <v>146</v>
      </c>
      <c r="E86" s="67" t="s">
        <v>14</v>
      </c>
      <c r="F86" s="66">
        <v>41</v>
      </c>
      <c r="G86" s="66" t="s">
        <v>173</v>
      </c>
      <c r="Z86" s="20"/>
      <c r="AB86" s="20"/>
    </row>
    <row r="87" spans="1:28" x14ac:dyDescent="0.7">
      <c r="A87" s="74" t="s">
        <v>7</v>
      </c>
      <c r="B87" s="66">
        <v>36</v>
      </c>
      <c r="C87" s="71" t="s">
        <v>146</v>
      </c>
      <c r="E87" s="67" t="s">
        <v>6</v>
      </c>
      <c r="F87" s="66">
        <v>39</v>
      </c>
      <c r="G87" s="66"/>
      <c r="Z87" s="20"/>
      <c r="AB87" s="20"/>
    </row>
    <row r="88" spans="1:28" x14ac:dyDescent="0.7">
      <c r="A88" s="73" t="s">
        <v>53</v>
      </c>
      <c r="B88" s="66">
        <v>34</v>
      </c>
      <c r="C88" s="71" t="s">
        <v>116</v>
      </c>
      <c r="E88" s="66" t="s">
        <v>53</v>
      </c>
      <c r="F88" s="66">
        <v>32</v>
      </c>
      <c r="G88" s="66" t="s">
        <v>171</v>
      </c>
      <c r="Z88" s="20"/>
      <c r="AB88" s="20"/>
    </row>
    <row r="89" spans="1:28" x14ac:dyDescent="0.7">
      <c r="A89" s="70" t="s">
        <v>13</v>
      </c>
      <c r="B89" s="66">
        <v>31</v>
      </c>
      <c r="C89" s="71"/>
      <c r="E89" s="66" t="s">
        <v>73</v>
      </c>
      <c r="F89" s="66">
        <v>29</v>
      </c>
      <c r="G89" s="66" t="s">
        <v>174</v>
      </c>
      <c r="Z89" s="20"/>
      <c r="AB89" s="20"/>
    </row>
    <row r="90" spans="1:28" x14ac:dyDescent="0.7">
      <c r="A90" s="73" t="s">
        <v>73</v>
      </c>
      <c r="B90" s="66">
        <v>30</v>
      </c>
      <c r="C90" s="71" t="s">
        <v>146</v>
      </c>
      <c r="E90" s="68" t="s">
        <v>13</v>
      </c>
      <c r="F90" s="66">
        <v>27</v>
      </c>
      <c r="G90" s="66"/>
      <c r="Z90" s="20"/>
      <c r="AB90" s="20"/>
    </row>
    <row r="91" spans="1:28" x14ac:dyDescent="0.7">
      <c r="A91" s="73" t="s">
        <v>138</v>
      </c>
      <c r="B91" s="66">
        <v>29</v>
      </c>
      <c r="C91" s="71"/>
      <c r="E91" s="66" t="s">
        <v>138</v>
      </c>
      <c r="F91" s="66">
        <v>24</v>
      </c>
      <c r="G91" s="66"/>
      <c r="Z91" s="20"/>
      <c r="AB91" s="20"/>
    </row>
    <row r="92" spans="1:28" x14ac:dyDescent="0.7">
      <c r="A92" s="74" t="s">
        <v>4</v>
      </c>
      <c r="B92" s="66">
        <v>27</v>
      </c>
      <c r="C92" s="71"/>
      <c r="E92" s="67" t="s">
        <v>4</v>
      </c>
      <c r="F92" s="66">
        <v>23</v>
      </c>
      <c r="G92" s="66"/>
      <c r="Z92" s="20"/>
      <c r="AB92" s="20"/>
    </row>
    <row r="93" spans="1:28" x14ac:dyDescent="0.7">
      <c r="A93" s="70" t="s">
        <v>11</v>
      </c>
      <c r="B93" s="66">
        <v>26</v>
      </c>
      <c r="C93" s="71" t="s">
        <v>184</v>
      </c>
      <c r="E93" s="68" t="s">
        <v>11</v>
      </c>
      <c r="F93" s="66">
        <v>18</v>
      </c>
      <c r="G93" s="66" t="s">
        <v>185</v>
      </c>
      <c r="Z93" s="20"/>
      <c r="AB93" s="20"/>
    </row>
    <row r="94" spans="1:28" x14ac:dyDescent="0.7">
      <c r="A94" s="72" t="s">
        <v>12</v>
      </c>
      <c r="B94" s="66">
        <v>22</v>
      </c>
      <c r="C94" s="71" t="s">
        <v>186</v>
      </c>
      <c r="E94" s="66" t="s">
        <v>52</v>
      </c>
      <c r="F94" s="66">
        <v>17</v>
      </c>
      <c r="G94" s="66" t="s">
        <v>170</v>
      </c>
      <c r="Z94" s="20"/>
      <c r="AB94" s="20"/>
    </row>
    <row r="95" spans="1:28" x14ac:dyDescent="0.7">
      <c r="A95" s="73" t="s">
        <v>52</v>
      </c>
      <c r="B95" s="66">
        <v>17</v>
      </c>
      <c r="C95" s="71" t="s">
        <v>116</v>
      </c>
      <c r="E95" s="67" t="s">
        <v>113</v>
      </c>
      <c r="F95" s="66">
        <v>13</v>
      </c>
      <c r="G95" s="66" t="s">
        <v>169</v>
      </c>
      <c r="Z95" s="20"/>
      <c r="AB95" s="20"/>
    </row>
    <row r="96" spans="1:28" x14ac:dyDescent="0.7">
      <c r="A96" s="74" t="s">
        <v>113</v>
      </c>
      <c r="B96" s="66">
        <v>12</v>
      </c>
      <c r="C96" s="71" t="s">
        <v>161</v>
      </c>
      <c r="E96" s="69" t="s">
        <v>12</v>
      </c>
      <c r="F96" s="66">
        <v>13</v>
      </c>
      <c r="G96" s="66" t="s">
        <v>186</v>
      </c>
      <c r="Z96" s="20"/>
      <c r="AB96" s="20"/>
    </row>
    <row r="97" spans="1:28" x14ac:dyDescent="0.7">
      <c r="A97" s="72" t="s">
        <v>16</v>
      </c>
      <c r="B97" s="66">
        <v>11</v>
      </c>
      <c r="C97" s="71" t="s">
        <v>160</v>
      </c>
      <c r="E97" s="69" t="s">
        <v>16</v>
      </c>
      <c r="F97" s="66">
        <v>11</v>
      </c>
      <c r="G97" s="66" t="s">
        <v>168</v>
      </c>
      <c r="Z97" s="20"/>
      <c r="AB97" s="20"/>
    </row>
    <row r="98" spans="1:28" x14ac:dyDescent="0.7">
      <c r="A98" s="75" t="s">
        <v>74</v>
      </c>
      <c r="B98" s="76">
        <v>5</v>
      </c>
      <c r="C98" s="77" t="s">
        <v>114</v>
      </c>
      <c r="E98" s="68" t="s">
        <v>74</v>
      </c>
      <c r="F98" s="66">
        <v>5</v>
      </c>
      <c r="G98" s="66" t="s">
        <v>167</v>
      </c>
      <c r="Z98" s="20"/>
      <c r="AB98" s="20"/>
    </row>
    <row r="99" spans="1:28" x14ac:dyDescent="0.7">
      <c r="E99" s="51"/>
      <c r="F99" s="39"/>
      <c r="G99" s="39"/>
      <c r="Z99" s="20"/>
      <c r="AB99" s="20"/>
    </row>
    <row r="100" spans="1:28" x14ac:dyDescent="0.7">
      <c r="Z100" s="20"/>
      <c r="AB100" s="20"/>
    </row>
    <row r="101" spans="1:28" x14ac:dyDescent="0.7">
      <c r="A101" s="85" t="s">
        <v>147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7"/>
    </row>
    <row r="102" spans="1:28" x14ac:dyDescent="0.7">
      <c r="A102" s="23" t="s">
        <v>60</v>
      </c>
      <c r="B102" s="23">
        <v>3425</v>
      </c>
      <c r="C102" s="7">
        <v>6140</v>
      </c>
      <c r="D102" s="7">
        <v>2270</v>
      </c>
      <c r="E102" s="7">
        <f>C102+D102</f>
        <v>8410</v>
      </c>
      <c r="F102" s="7">
        <v>11430</v>
      </c>
      <c r="G102" s="7">
        <f>F102-E102</f>
        <v>3020</v>
      </c>
      <c r="H102" s="7">
        <v>3520</v>
      </c>
      <c r="I102" s="7">
        <f>H102-G102</f>
        <v>500</v>
      </c>
      <c r="J102" s="23">
        <v>850</v>
      </c>
      <c r="K102" s="7">
        <v>5</v>
      </c>
      <c r="L102" s="12" t="s">
        <v>104</v>
      </c>
      <c r="M102" s="24" t="s">
        <v>101</v>
      </c>
      <c r="N102" s="12" t="s">
        <v>100</v>
      </c>
      <c r="O102" s="12" t="s">
        <v>99</v>
      </c>
      <c r="P102" s="24" t="s">
        <v>108</v>
      </c>
      <c r="Q102" s="24" t="s">
        <v>107</v>
      </c>
      <c r="R102" s="12" t="s">
        <v>100</v>
      </c>
      <c r="S102" s="24" t="s">
        <v>101</v>
      </c>
      <c r="T102" s="12" t="s">
        <v>98</v>
      </c>
      <c r="U102" s="23">
        <v>278</v>
      </c>
      <c r="V102" s="23" t="s">
        <v>109</v>
      </c>
      <c r="W102" s="10">
        <v>1967</v>
      </c>
      <c r="X102" s="10">
        <v>1970</v>
      </c>
      <c r="Y102" s="10">
        <f>X102-W102</f>
        <v>3</v>
      </c>
      <c r="Z102" s="26" t="s">
        <v>55</v>
      </c>
      <c r="AA102" s="26" t="s">
        <v>122</v>
      </c>
      <c r="AB102" s="26"/>
    </row>
    <row r="103" spans="1:28" x14ac:dyDescent="0.7">
      <c r="A103" s="25" t="s">
        <v>57</v>
      </c>
      <c r="B103" s="25">
        <v>3600</v>
      </c>
      <c r="C103" s="21">
        <v>6370</v>
      </c>
      <c r="D103" s="21">
        <v>3630</v>
      </c>
      <c r="E103" s="21">
        <f>C103+D103</f>
        <v>10000</v>
      </c>
      <c r="F103" s="21">
        <v>11900</v>
      </c>
      <c r="G103" s="21">
        <f>F103-E103</f>
        <v>1900</v>
      </c>
      <c r="H103" s="21">
        <v>3520</v>
      </c>
      <c r="I103" s="21">
        <f>H103-G103</f>
        <v>1620</v>
      </c>
      <c r="J103" s="25">
        <v>850</v>
      </c>
      <c r="K103" s="21">
        <v>5</v>
      </c>
      <c r="L103" s="12" t="s">
        <v>104</v>
      </c>
      <c r="M103" s="24" t="s">
        <v>101</v>
      </c>
      <c r="N103" s="12" t="s">
        <v>98</v>
      </c>
      <c r="O103" s="12" t="s">
        <v>100</v>
      </c>
      <c r="P103" s="24" t="s">
        <v>108</v>
      </c>
      <c r="Q103" s="24" t="s">
        <v>101</v>
      </c>
      <c r="R103" s="12" t="s">
        <v>104</v>
      </c>
      <c r="S103" s="24" t="s">
        <v>111</v>
      </c>
      <c r="T103" s="12" t="s">
        <v>104</v>
      </c>
      <c r="U103" s="25">
        <v>111</v>
      </c>
      <c r="V103" s="25" t="s">
        <v>110</v>
      </c>
      <c r="W103" s="22">
        <v>1975</v>
      </c>
      <c r="X103" s="22">
        <v>1994</v>
      </c>
      <c r="Y103" s="22">
        <f>X103-W103</f>
        <v>19</v>
      </c>
      <c r="Z103" s="27" t="s">
        <v>56</v>
      </c>
      <c r="AA103" s="27" t="s">
        <v>123</v>
      </c>
      <c r="AB103" s="27"/>
    </row>
    <row r="104" spans="1:28" x14ac:dyDescent="0.7">
      <c r="A104" s="23" t="s">
        <v>58</v>
      </c>
      <c r="B104" s="23">
        <v>3300</v>
      </c>
      <c r="C104" s="7">
        <v>6340</v>
      </c>
      <c r="D104" s="7">
        <v>4200</v>
      </c>
      <c r="E104" s="7">
        <f>C104+D104</f>
        <v>10540</v>
      </c>
      <c r="F104" s="7">
        <v>9410</v>
      </c>
      <c r="G104" s="7">
        <f>F104-E104</f>
        <v>-1130</v>
      </c>
      <c r="H104" s="7">
        <v>3520</v>
      </c>
      <c r="I104" s="7">
        <f>H104-G104</f>
        <v>4650</v>
      </c>
      <c r="J104" s="23">
        <v>850</v>
      </c>
      <c r="K104" s="7">
        <v>6</v>
      </c>
      <c r="L104" s="12" t="s">
        <v>104</v>
      </c>
      <c r="M104" s="24" t="s">
        <v>101</v>
      </c>
      <c r="N104" s="12" t="s">
        <v>98</v>
      </c>
      <c r="O104" s="12" t="s">
        <v>100</v>
      </c>
      <c r="P104" s="24" t="s">
        <v>108</v>
      </c>
      <c r="Q104" s="24" t="s">
        <v>101</v>
      </c>
      <c r="R104" s="12" t="s">
        <v>104</v>
      </c>
      <c r="S104" s="24" t="s">
        <v>111</v>
      </c>
      <c r="T104" s="12" t="s">
        <v>104</v>
      </c>
      <c r="U104" s="23">
        <v>337</v>
      </c>
      <c r="V104" s="23" t="s">
        <v>112</v>
      </c>
      <c r="W104" s="10">
        <v>1981</v>
      </c>
      <c r="X104" s="10">
        <v>2003</v>
      </c>
      <c r="Y104" s="10">
        <f>X104-W104</f>
        <v>22</v>
      </c>
      <c r="Z104" s="26" t="s">
        <v>59</v>
      </c>
      <c r="AA104" s="26" t="s">
        <v>124</v>
      </c>
      <c r="AB104" s="26"/>
    </row>
    <row r="105" spans="1:28" x14ac:dyDescent="0.7">
      <c r="A105" s="25" t="s">
        <v>61</v>
      </c>
      <c r="B105" s="25">
        <v>3260</v>
      </c>
      <c r="C105" s="21">
        <v>5700</v>
      </c>
      <c r="D105" s="21">
        <v>3650</v>
      </c>
      <c r="E105" s="21">
        <f>C105+D105</f>
        <v>9350</v>
      </c>
      <c r="F105" s="21">
        <v>8600</v>
      </c>
      <c r="G105" s="21">
        <f>F105-E105</f>
        <v>-750</v>
      </c>
      <c r="H105" s="21">
        <v>3520</v>
      </c>
      <c r="I105" s="21">
        <f>H105-G105</f>
        <v>4270</v>
      </c>
      <c r="J105" s="25">
        <v>850</v>
      </c>
      <c r="K105" s="21">
        <v>8</v>
      </c>
      <c r="L105" s="12" t="s">
        <v>104</v>
      </c>
      <c r="M105" s="24" t="s">
        <v>101</v>
      </c>
      <c r="N105" s="12" t="s">
        <v>98</v>
      </c>
      <c r="O105" s="12" t="s">
        <v>100</v>
      </c>
      <c r="P105" s="24" t="s">
        <v>108</v>
      </c>
      <c r="Q105" s="24" t="s">
        <v>101</v>
      </c>
      <c r="R105" s="12" t="s">
        <v>104</v>
      </c>
      <c r="S105" s="24" t="s">
        <v>111</v>
      </c>
      <c r="T105" s="12" t="s">
        <v>104</v>
      </c>
      <c r="U105" s="25">
        <v>143</v>
      </c>
      <c r="V105" s="25" t="s">
        <v>125</v>
      </c>
      <c r="W105" s="22">
        <v>1989</v>
      </c>
      <c r="X105" s="22">
        <v>2011</v>
      </c>
      <c r="Y105" s="22">
        <f>X105-W105</f>
        <v>22</v>
      </c>
      <c r="Z105" s="27" t="s">
        <v>62</v>
      </c>
      <c r="AA105" s="27" t="s">
        <v>123</v>
      </c>
      <c r="AB105" s="27"/>
    </row>
    <row r="106" spans="1:28" x14ac:dyDescent="0.7">
      <c r="A106" s="7" t="s">
        <v>138</v>
      </c>
      <c r="B106" s="7">
        <f>AVERAGE(B102:B105)</f>
        <v>3396.25</v>
      </c>
      <c r="C106" s="7">
        <f>AVERAGE(C102:C105)</f>
        <v>6137.5</v>
      </c>
      <c r="D106" s="7">
        <f>AVERAGE(D102:D105)</f>
        <v>3437.5</v>
      </c>
      <c r="E106" s="7">
        <f>AVERAGE(E102:E105)</f>
        <v>9575</v>
      </c>
      <c r="F106" s="7">
        <f>AVERAGE(F102:F105)</f>
        <v>10335</v>
      </c>
      <c r="G106" s="7">
        <f>AVERAGE(G102:G105)</f>
        <v>760</v>
      </c>
      <c r="H106" s="7">
        <f>AVERAGE(H102:H105)</f>
        <v>3520</v>
      </c>
      <c r="I106" s="38">
        <f>AVERAGE(I102:I105)</f>
        <v>2760</v>
      </c>
      <c r="J106" s="7">
        <f>AVERAGE(J102:J105)</f>
        <v>850</v>
      </c>
      <c r="K106" s="7">
        <f>AVERAGE(K102:K105)</f>
        <v>6</v>
      </c>
      <c r="L106" s="12" t="s">
        <v>104</v>
      </c>
      <c r="M106" s="24" t="s">
        <v>101</v>
      </c>
      <c r="N106" s="12" t="s">
        <v>98</v>
      </c>
      <c r="O106" s="12" t="s">
        <v>100</v>
      </c>
      <c r="P106" s="24" t="s">
        <v>108</v>
      </c>
      <c r="Q106" s="24" t="s">
        <v>101</v>
      </c>
      <c r="R106" s="12" t="s">
        <v>104</v>
      </c>
      <c r="S106" s="24" t="s">
        <v>111</v>
      </c>
      <c r="T106" s="12" t="s">
        <v>104</v>
      </c>
      <c r="U106" s="7">
        <f>SUM(U102:U105)</f>
        <v>869</v>
      </c>
      <c r="V106" s="7" t="s">
        <v>135</v>
      </c>
      <c r="W106" s="10">
        <v>1967</v>
      </c>
      <c r="X106" s="10">
        <v>2011</v>
      </c>
      <c r="Y106" s="10">
        <f>X106-W106</f>
        <v>44</v>
      </c>
      <c r="Z106" s="11" t="s">
        <v>136</v>
      </c>
      <c r="AA106" s="37" t="s">
        <v>137</v>
      </c>
      <c r="AB106" s="11"/>
    </row>
    <row r="107" spans="1:28" x14ac:dyDescent="0.7">
      <c r="Z107" s="20"/>
      <c r="AB107" s="20"/>
    </row>
    <row r="108" spans="1:28" x14ac:dyDescent="0.7">
      <c r="Z108" s="20"/>
      <c r="AB108" s="20"/>
    </row>
    <row r="109" spans="1:28" x14ac:dyDescent="0.7">
      <c r="Z109" s="20"/>
      <c r="AB109" s="20"/>
    </row>
    <row r="116" spans="26:28" x14ac:dyDescent="0.7">
      <c r="Z116" s="20"/>
      <c r="AB116" s="20"/>
    </row>
    <row r="117" spans="26:28" x14ac:dyDescent="0.7">
      <c r="Z117" s="20"/>
      <c r="AB117" s="20"/>
    </row>
    <row r="118" spans="26:28" x14ac:dyDescent="0.7">
      <c r="Z118" s="20"/>
      <c r="AB118" s="20"/>
    </row>
    <row r="119" spans="26:28" x14ac:dyDescent="0.7">
      <c r="Z119" s="20"/>
      <c r="AB119" s="20"/>
    </row>
    <row r="120" spans="26:28" x14ac:dyDescent="0.7">
      <c r="Z120" s="20"/>
      <c r="AB120" s="20"/>
    </row>
    <row r="121" spans="26:28" x14ac:dyDescent="0.7">
      <c r="Z121" s="20"/>
      <c r="AB121" s="20"/>
    </row>
    <row r="122" spans="26:28" x14ac:dyDescent="0.7">
      <c r="Z122" s="20"/>
      <c r="AB122" s="20"/>
    </row>
    <row r="123" spans="26:28" x14ac:dyDescent="0.7">
      <c r="Z123" s="20"/>
      <c r="AB123" s="20"/>
    </row>
    <row r="124" spans="26:28" x14ac:dyDescent="0.7">
      <c r="Z124" s="20"/>
      <c r="AB124" s="20"/>
    </row>
    <row r="125" spans="26:28" x14ac:dyDescent="0.7">
      <c r="Z125" s="20"/>
      <c r="AB125" s="20"/>
    </row>
    <row r="126" spans="26:28" x14ac:dyDescent="0.7">
      <c r="Z126" s="20"/>
      <c r="AB126" s="20"/>
    </row>
    <row r="127" spans="26:28" x14ac:dyDescent="0.7">
      <c r="Z127" s="20"/>
      <c r="AB127" s="20"/>
    </row>
    <row r="128" spans="26:28" x14ac:dyDescent="0.7">
      <c r="Z128" s="20"/>
      <c r="AB128" s="20"/>
    </row>
    <row r="129" spans="26:28" x14ac:dyDescent="0.7">
      <c r="Z129" s="20"/>
      <c r="AB129" s="20"/>
    </row>
    <row r="130" spans="26:28" x14ac:dyDescent="0.7">
      <c r="Z130" s="20"/>
      <c r="AB130" s="20"/>
    </row>
    <row r="131" spans="26:28" x14ac:dyDescent="0.7">
      <c r="Z131" s="20"/>
      <c r="AB131" s="20"/>
    </row>
    <row r="132" spans="26:28" x14ac:dyDescent="0.7">
      <c r="Z132" s="20"/>
      <c r="AB132" s="20"/>
    </row>
    <row r="133" spans="26:28" x14ac:dyDescent="0.7">
      <c r="Z133" s="20"/>
      <c r="AB133" s="20"/>
    </row>
    <row r="134" spans="26:28" x14ac:dyDescent="0.7">
      <c r="Z134" s="20"/>
      <c r="AB134" s="20"/>
    </row>
    <row r="135" spans="26:28" x14ac:dyDescent="0.7">
      <c r="Z135" s="20"/>
      <c r="AB135" s="20"/>
    </row>
    <row r="136" spans="26:28" x14ac:dyDescent="0.7">
      <c r="Z136" s="20"/>
      <c r="AB136" s="20"/>
    </row>
    <row r="137" spans="26:28" x14ac:dyDescent="0.7">
      <c r="Z137" s="20"/>
      <c r="AB137" s="20"/>
    </row>
    <row r="138" spans="26:28" x14ac:dyDescent="0.7">
      <c r="Z138" s="20"/>
      <c r="AB138" s="20"/>
    </row>
    <row r="139" spans="26:28" x14ac:dyDescent="0.7">
      <c r="Z139" s="20"/>
      <c r="AB139" s="20"/>
    </row>
    <row r="164" spans="26:28" x14ac:dyDescent="0.7">
      <c r="Z164" s="20"/>
      <c r="AB164" s="20"/>
    </row>
    <row r="165" spans="26:28" x14ac:dyDescent="0.7">
      <c r="Z165" s="20"/>
      <c r="AB165" s="20"/>
    </row>
    <row r="166" spans="26:28" x14ac:dyDescent="0.7">
      <c r="Z166" s="20"/>
      <c r="AB166" s="20"/>
    </row>
    <row r="167" spans="26:28" x14ac:dyDescent="0.7">
      <c r="Z167" s="20"/>
      <c r="AB167" s="20"/>
    </row>
    <row r="168" spans="26:28" x14ac:dyDescent="0.7">
      <c r="Z168" s="20"/>
      <c r="AB168" s="20"/>
    </row>
    <row r="169" spans="26:28" x14ac:dyDescent="0.7">
      <c r="Z169" s="20"/>
      <c r="AB169" s="20"/>
    </row>
    <row r="170" spans="26:28" x14ac:dyDescent="0.7">
      <c r="Z170" s="20"/>
      <c r="AB170" s="20"/>
    </row>
    <row r="171" spans="26:28" x14ac:dyDescent="0.7">
      <c r="Z171" s="20"/>
      <c r="AB171" s="20"/>
    </row>
    <row r="172" spans="26:28" x14ac:dyDescent="0.7">
      <c r="Z172" s="20"/>
      <c r="AB172" s="20"/>
    </row>
  </sheetData>
  <mergeCells count="5">
    <mergeCell ref="A101:AB101"/>
    <mergeCell ref="A29:I29"/>
    <mergeCell ref="A53:G53"/>
    <mergeCell ref="E77:G77"/>
    <mergeCell ref="A77:C77"/>
  </mergeCells>
  <phoneticPr fontId="1"/>
  <pageMargins left="0.7" right="0.7" top="0.75" bottom="0.75" header="0.3" footer="0.3"/>
  <pageSetup paperSize="9" orientation="portrait" horizontalDpi="200" verticalDpi="200" copies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八木淳裕</dc:creator>
  <cp:lastModifiedBy>八木淳裕</cp:lastModifiedBy>
  <cp:lastPrinted>2017-02-28T09:59:20Z</cp:lastPrinted>
  <dcterms:created xsi:type="dcterms:W3CDTF">2017-02-18T13:16:32Z</dcterms:created>
  <dcterms:modified xsi:type="dcterms:W3CDTF">2017-02-28T11:09:47Z</dcterms:modified>
</cp:coreProperties>
</file>